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5\12. Dec 2025\"/>
    </mc:Choice>
  </mc:AlternateContent>
  <xr:revisionPtr revIDLastSave="0" documentId="13_ncr:1_{50FEF0B8-91BC-4CD7-8A0B-2DB8E7213FAC}" xr6:coauthVersionLast="47" xr6:coauthVersionMax="47" xr10:uidLastSave="{00000000-0000-0000-0000-000000000000}"/>
  <bookViews>
    <workbookView xWindow="16590" yWindow="930" windowWidth="7500" windowHeight="6000" xr2:uid="{F1C3E8DD-D498-4453-A0FF-97043E7FE574}"/>
  </bookViews>
  <sheets>
    <sheet name="November 2025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summary'!$A$4:$L$30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9" i="1" l="1"/>
  <c r="D103" i="1"/>
  <c r="E102" i="1"/>
  <c r="E101" i="1"/>
  <c r="E100" i="1"/>
  <c r="E99" i="1"/>
  <c r="D92" i="1"/>
  <c r="D104" i="1" s="1"/>
  <c r="D72" i="1"/>
  <c r="D55" i="1"/>
  <c r="E54" i="1"/>
  <c r="E53" i="1"/>
  <c r="E52" i="1"/>
  <c r="E50" i="1"/>
  <c r="E49" i="1"/>
  <c r="D46" i="1"/>
  <c r="D56" i="1" s="1"/>
  <c r="C22" i="1"/>
  <c r="C14" i="1"/>
  <c r="C8" i="1"/>
  <c r="E103" i="1" l="1"/>
  <c r="E55" i="1"/>
  <c r="L57" i="4" l="1"/>
  <c r="K57" i="4"/>
  <c r="G57" i="4"/>
  <c r="F57" i="4"/>
  <c r="C57" i="4"/>
  <c r="B57" i="4"/>
  <c r="M46" i="4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H46" i="4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M45" i="4"/>
  <c r="H45" i="4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L38" i="4"/>
  <c r="K38" i="4"/>
  <c r="G38" i="4"/>
  <c r="F38" i="4"/>
  <c r="C38" i="4"/>
  <c r="B38" i="4"/>
  <c r="M26" i="4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D26" i="4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L19" i="4"/>
  <c r="G19" i="4"/>
  <c r="F19" i="4"/>
  <c r="M8" i="4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7" i="4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K7" i="3" l="1"/>
  <c r="K8" i="3"/>
  <c r="K6" i="3"/>
  <c r="F30" i="5" l="1"/>
  <c r="K43" i="3"/>
  <c r="E43" i="3"/>
  <c r="K42" i="3"/>
  <c r="E42" i="3"/>
  <c r="K41" i="3"/>
  <c r="E41" i="3"/>
  <c r="K36" i="3"/>
  <c r="E36" i="3"/>
  <c r="K35" i="3"/>
  <c r="E35" i="3"/>
  <c r="K34" i="3"/>
  <c r="K39" i="3" s="1"/>
  <c r="E34" i="3"/>
  <c r="K29" i="3"/>
  <c r="E29" i="3"/>
  <c r="K28" i="3"/>
  <c r="K32" i="3" s="1"/>
  <c r="E28" i="3"/>
  <c r="K27" i="3"/>
  <c r="E27" i="3"/>
  <c r="K22" i="3"/>
  <c r="E22" i="3"/>
  <c r="K21" i="3"/>
  <c r="E21" i="3"/>
  <c r="K20" i="3"/>
  <c r="K25" i="3" s="1"/>
  <c r="E20" i="3"/>
  <c r="K15" i="3"/>
  <c r="E15" i="3"/>
  <c r="K14" i="3"/>
  <c r="E14" i="3"/>
  <c r="K13" i="3"/>
  <c r="E13" i="3"/>
  <c r="E18" i="3" s="1"/>
  <c r="E7" i="3"/>
  <c r="E6" i="3"/>
  <c r="E10" i="3" s="1"/>
  <c r="G28" i="5"/>
  <c r="K18" i="3" l="1"/>
  <c r="K11" i="3"/>
  <c r="E46" i="3"/>
  <c r="E39" i="3"/>
  <c r="E25" i="3"/>
  <c r="K46" i="3"/>
  <c r="E32" i="3"/>
  <c r="G11" i="5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<sst xmlns="http://schemas.openxmlformats.org/spreadsheetml/2006/main" count="529" uniqueCount="270">
  <si>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</si>
  <si>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</si>
  <si>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</si>
  <si>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</si>
  <si>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</si>
  <si>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</si>
  <si>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</si>
  <si>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</si>
  <si>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</si>
  <si>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</si>
  <si>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</si>
  <si>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</si>
  <si>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</si>
  <si>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</si>
  <si>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</si>
  <si>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</si>
  <si>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</si>
  <si>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</si>
  <si>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</si>
  <si>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</si>
  <si>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</si>
  <si>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</si>
  <si>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</si>
  <si>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</si>
  <si>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</si>
  <si>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</si>
  <si>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</si>
  <si>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</si>
  <si>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</si>
  <si>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</si>
  <si>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</si>
  <si>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</si>
  <si>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</si>
  <si>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</si>
  <si>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</si>
  <si>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</si>
  <si>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</si>
  <si>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</si>
  <si>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</si>
  <si>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</si>
  <si>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</si>
  <si>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</si>
  <si>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</si>
  <si>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</si>
  <si>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</si>
  <si>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</si>
  <si>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</si>
  <si>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</si>
  <si>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</si>
  <si>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</si>
  <si>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</si>
  <si>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</si>
  <si>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</si>
  <si>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</si>
  <si>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</si>
  <si>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</si>
  <si>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</si>
  <si>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</si>
  <si>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</si>
  <si>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</si>
  <si>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</si>
  <si>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</si>
  <si>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</si>
  <si>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</si>
  <si>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</si>
  <si>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</si>
  <si>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</si>
  <si>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</si>
  <si>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</si>
  <si>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</si>
  <si>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</si>
  <si>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</si>
  <si>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</si>
  <si>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</si>
  <si>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</si>
  <si>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</si>
  <si>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</si>
  <si>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</si>
  <si>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</si>
  <si>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</si>
  <si>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</si>
  <si>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</si>
  <si>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</si>
  <si>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</si>
  <si>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</si>
  <si>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</si>
  <si>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</si>
  <si>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</si>
  <si>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</si>
  <si>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</si>
  <si>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</si>
  <si>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</si>
  <si>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</si>
  <si>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</si>
  <si>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</si>
  <si>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</si>
  <si>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</si>
  <si>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</si>
  <si>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</si>
  <si>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</si>
  <si>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</si>
  <si>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</si>
  <si>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</si>
  <si>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</si>
  <si>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</si>
  <si>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</si>
  <si>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</si>
  <si>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</si>
  <si>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</si>
  <si>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</si>
  <si>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</si>
  <si>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</si>
  <si>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</si>
  <si>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</si>
  <si>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</si>
  <si>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</si>
  <si>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</si>
  <si>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</si>
  <si>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</si>
  <si>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</si>
  <si>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</si>
  <si>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</si>
  <si>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138 cap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</si>
  <si>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</si>
  <si>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</si>
  <si>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</si>
  <si>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</si>
  <si>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</si>
  <si>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</si>
  <si>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</si>
  <si>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</si>
  <si>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</si>
  <si>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</si>
  <si>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</si>
  <si>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</si>
  <si>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9/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</si>
  <si>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</si>
  <si>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</si>
  <si>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</si>
  <si>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</si>
  <si>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</si>
  <si>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</si>
  <si>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</si>
  <si>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</si>
  <si>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</si>
  <si>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</si>
  <si>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</si>
  <si>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</si>
  <si>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</si>
  <si>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</si>
  <si>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</si>
  <si>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</si>
  <si>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</si>
  <si>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The Q Wood Fired Grill</t>
  </si>
  <si>
    <t>SE Area Meeting Food</t>
  </si>
  <si>
    <t>already signed</t>
  </si>
  <si>
    <t>2 Over Publishing</t>
  </si>
  <si>
    <t>Help wanted advertising</t>
  </si>
  <si>
    <t>Ginny Butler</t>
  </si>
  <si>
    <t>Main St office rent - Dec</t>
  </si>
  <si>
    <t>CDS Attorneys at Law</t>
  </si>
  <si>
    <t>Legal council</t>
  </si>
  <si>
    <t>City Lumber</t>
  </si>
  <si>
    <t>Supplies</t>
  </si>
  <si>
    <t>Columbia iConnect</t>
  </si>
  <si>
    <t>Office internet</t>
  </si>
  <si>
    <t>Davis Instruments</t>
  </si>
  <si>
    <t xml:space="preserve">Weather Station </t>
  </si>
  <si>
    <t>Richard Edlund</t>
  </si>
  <si>
    <t>SE Area Mtg Refund</t>
  </si>
  <si>
    <t xml:space="preserve">F&amp;R Construction </t>
  </si>
  <si>
    <t>Retainage Release</t>
  </si>
  <si>
    <t>Kelley Create</t>
  </si>
  <si>
    <t>Copier Usage</t>
  </si>
  <si>
    <t>NACD</t>
  </si>
  <si>
    <t>Dues</t>
  </si>
  <si>
    <t>Patton Business Services LLC</t>
  </si>
  <si>
    <t>October Bookkeeping</t>
  </si>
  <si>
    <t>Royse Hydroseeding</t>
  </si>
  <si>
    <t>US Postal Service</t>
  </si>
  <si>
    <t>Office rent</t>
  </si>
  <si>
    <t>Verizon</t>
  </si>
  <si>
    <t>Office and cell phones</t>
  </si>
  <si>
    <t>Banner Bank Card</t>
  </si>
  <si>
    <t>communication, supplies, equip</t>
  </si>
  <si>
    <t>bills and cost share subtotal</t>
  </si>
  <si>
    <t xml:space="preserve">DRS </t>
  </si>
  <si>
    <t xml:space="preserve">Retirement </t>
  </si>
  <si>
    <t>US Treasury</t>
  </si>
  <si>
    <t xml:space="preserve">941 payment </t>
  </si>
  <si>
    <t>WA L&amp;I</t>
  </si>
  <si>
    <t>2025 3rd qtr Taxes</t>
  </si>
  <si>
    <t>WPFML</t>
  </si>
  <si>
    <t>WA CARES</t>
  </si>
  <si>
    <t>WA ESD</t>
  </si>
  <si>
    <t>Aneesha Dieu</t>
  </si>
  <si>
    <t>November 2025 Salary</t>
  </si>
  <si>
    <t>Lance Horning</t>
  </si>
  <si>
    <t>Grace Pearson</t>
  </si>
  <si>
    <t>November 2025 Payroll</t>
  </si>
  <si>
    <t>9386</t>
  </si>
  <si>
    <t>Laurie Nichols-Vance</t>
  </si>
  <si>
    <t>payroll subtotal</t>
  </si>
  <si>
    <t>November Total</t>
  </si>
  <si>
    <t>Receipts:</t>
  </si>
  <si>
    <t>Rec. #</t>
  </si>
  <si>
    <t>From</t>
  </si>
  <si>
    <t>in bank</t>
  </si>
  <si>
    <t>Banner Bank</t>
  </si>
  <si>
    <t>Disbursements:</t>
  </si>
  <si>
    <t>Anchor QEA</t>
  </si>
  <si>
    <t>Date</t>
  </si>
  <si>
    <t>Program Source Fund</t>
  </si>
  <si>
    <t>Burn</t>
  </si>
  <si>
    <t>F-150 Truck</t>
  </si>
  <si>
    <t>Tractor</t>
  </si>
  <si>
    <t>Trees</t>
  </si>
  <si>
    <t>Touchet Designs</t>
  </si>
  <si>
    <t>Asotin County Conservation Dist</t>
  </si>
  <si>
    <t>Office Move Help</t>
  </si>
  <si>
    <t>Basin Disposal, Inc</t>
  </si>
  <si>
    <t>Garbage</t>
  </si>
  <si>
    <t>309&amp; 311 Lease</t>
  </si>
  <si>
    <t>CSD Attrneys at Law</t>
  </si>
  <si>
    <t>River Discussion</t>
  </si>
  <si>
    <t>Materials and Supplies</t>
  </si>
  <si>
    <t>Columbia Co Public Works</t>
  </si>
  <si>
    <t>Youth Building</t>
  </si>
  <si>
    <t>Internet - 2 buildings</t>
  </si>
  <si>
    <t>Travel Reimbursment</t>
  </si>
  <si>
    <t>Printer</t>
  </si>
  <si>
    <t>M&amp;I Livestock</t>
  </si>
  <si>
    <t>Weather Station poles &amp; Pa 34 Spraying</t>
  </si>
  <si>
    <t>Pacific Power</t>
  </si>
  <si>
    <t>Electricity</t>
  </si>
  <si>
    <t xml:space="preserve">Bookkeeping </t>
  </si>
  <si>
    <t>Price Computers</t>
  </si>
  <si>
    <t>Computer Setup</t>
  </si>
  <si>
    <t>USPS</t>
  </si>
  <si>
    <t>Dec Lease - Last One</t>
  </si>
  <si>
    <t>Phones</t>
  </si>
  <si>
    <t>December 2025 Salary</t>
  </si>
  <si>
    <t>Gracie Pearson</t>
  </si>
  <si>
    <t>December 2025 Payroll</t>
  </si>
  <si>
    <t>Josh Frame</t>
  </si>
  <si>
    <t>Mindi Ingram</t>
  </si>
  <si>
    <t>9402</t>
  </si>
  <si>
    <t>December Total</t>
  </si>
  <si>
    <t>BEO</t>
  </si>
  <si>
    <t>DDA Interest</t>
  </si>
  <si>
    <t xml:space="preserve">BPA </t>
  </si>
  <si>
    <t>Oct Payment</t>
  </si>
  <si>
    <t xml:space="preserve">Asotin County Conservation </t>
  </si>
  <si>
    <t>SE Area Reimbursement</t>
  </si>
  <si>
    <t>Pomeroy Conservation</t>
  </si>
  <si>
    <t>CB Cattle Ranch</t>
  </si>
  <si>
    <t>Spot Burn</t>
  </si>
  <si>
    <t>24-46-IMP #4</t>
  </si>
  <si>
    <t>WADE</t>
  </si>
  <si>
    <t>Rock Lake</t>
  </si>
  <si>
    <t xml:space="preserve">Col Co Auditor </t>
  </si>
  <si>
    <t>2Over Publishing</t>
  </si>
  <si>
    <t>Help wanted/Elections</t>
  </si>
  <si>
    <t>BLC Cost Share</t>
  </si>
  <si>
    <t>Rangeland Planting</t>
  </si>
  <si>
    <t>Check #9416</t>
  </si>
  <si>
    <t>corrected</t>
  </si>
  <si>
    <t>Summary of November 2025 Activity</t>
  </si>
  <si>
    <t>November 1 thru November 30,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</si>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</sst>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&quot;$&quot;#,##0.00"/>
    <numFmt numFmtId="166" formatCode="m/d/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/>
  </cellStyleXfs>
  <cellXfs count="232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43" fontId="12" fillId="0" borderId="0" xfId="1" applyFont="1" applyFill="1"/>
    <xf numFmtId="0" fontId="12" fillId="0" borderId="4" xfId="0" applyFont="1" applyBorder="1"/>
    <xf numFmtId="0" fontId="14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5" fillId="0" borderId="0" xfId="0" applyFont="1"/>
    <xf numFmtId="0" fontId="12" fillId="0" borderId="5" xfId="0" applyFont="1" applyBorder="1"/>
    <xf numFmtId="0" fontId="12" fillId="0" borderId="6" xfId="0" applyFont="1" applyBorder="1"/>
    <xf numFmtId="0" fontId="16" fillId="5" borderId="2" xfId="0" applyFont="1" applyFill="1" applyBorder="1"/>
    <xf numFmtId="0" fontId="12" fillId="5" borderId="2" xfId="0" applyFont="1" applyFill="1" applyBorder="1"/>
    <xf numFmtId="0" fontId="10" fillId="0" borderId="0" xfId="2"/>
    <xf numFmtId="14" fontId="10" fillId="0" borderId="0" xfId="2" applyNumberFormat="1"/>
    <xf numFmtId="0" fontId="0" fillId="7" borderId="0" xfId="0" applyFill="1"/>
    <xf numFmtId="0" fontId="12" fillId="8" borderId="5" xfId="0" applyFont="1" applyFill="1" applyBorder="1"/>
    <xf numFmtId="0" fontId="12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2" fillId="4" borderId="2" xfId="0" applyFont="1" applyFill="1" applyBorder="1"/>
    <xf numFmtId="0" fontId="12" fillId="3" borderId="2" xfId="0" applyFont="1" applyFill="1" applyBorder="1"/>
    <xf numFmtId="0" fontId="17" fillId="9" borderId="2" xfId="0" applyFont="1" applyFill="1" applyBorder="1"/>
    <xf numFmtId="0" fontId="12" fillId="10" borderId="2" xfId="0" applyFont="1" applyFill="1" applyBorder="1"/>
    <xf numFmtId="0" fontId="12" fillId="11" borderId="2" xfId="0" applyFont="1" applyFill="1" applyBorder="1"/>
    <xf numFmtId="49" fontId="0" fillId="0" borderId="0" xfId="2" applyNumberFormat="1" applyFont="1"/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wrapText="1"/>
    </xf>
    <xf numFmtId="0" fontId="10" fillId="0" borderId="2" xfId="2" applyBorder="1"/>
    <xf numFmtId="0" fontId="10" fillId="0" borderId="2" xfId="2" applyBorder="1" applyAlignment="1">
      <alignment horizontal="right"/>
    </xf>
    <xf numFmtId="0" fontId="10" fillId="0" borderId="2" xfId="2" applyBorder="1" applyAlignment="1">
      <alignment horizontal="center"/>
    </xf>
    <xf numFmtId="4" fontId="10" fillId="0" borderId="2" xfId="2" applyNumberFormat="1" applyBorder="1"/>
    <xf numFmtId="9" fontId="10" fillId="0" borderId="2" xfId="2" applyNumberFormat="1" applyBorder="1" applyAlignment="1">
      <alignment horizontal="center"/>
    </xf>
    <xf numFmtId="14" fontId="10" fillId="0" borderId="2" xfId="2" applyNumberFormat="1" applyBorder="1"/>
    <xf numFmtId="4" fontId="10" fillId="0" borderId="2" xfId="2" applyNumberFormat="1" applyBorder="1" applyAlignment="1">
      <alignment horizontal="center"/>
    </xf>
    <xf numFmtId="0" fontId="11" fillId="0" borderId="2" xfId="2" applyFont="1" applyBorder="1"/>
    <xf numFmtId="0" fontId="10" fillId="0" borderId="2" xfId="2" applyBorder="1" applyAlignment="1">
      <alignment horizontal="left"/>
    </xf>
    <xf numFmtId="2" fontId="10" fillId="0" borderId="2" xfId="2" applyNumberFormat="1" applyBorder="1"/>
    <xf numFmtId="164" fontId="10" fillId="0" borderId="2" xfId="2" applyNumberFormat="1" applyBorder="1"/>
    <xf numFmtId="0" fontId="20" fillId="0" borderId="2" xfId="2" applyFont="1" applyBorder="1"/>
    <xf numFmtId="4" fontId="10" fillId="0" borderId="0" xfId="2" applyNumberFormat="1"/>
    <xf numFmtId="1" fontId="10" fillId="0" borderId="0" xfId="2" applyNumberFormat="1"/>
    <xf numFmtId="9" fontId="10" fillId="0" borderId="2" xfId="2" applyNumberFormat="1" applyBorder="1"/>
    <xf numFmtId="0" fontId="10" fillId="12" borderId="2" xfId="2" applyFill="1" applyBorder="1" applyAlignment="1">
      <alignment horizontal="center" wrapText="1"/>
    </xf>
    <xf numFmtId="0" fontId="10" fillId="13" borderId="2" xfId="2" applyFill="1" applyBorder="1" applyAlignment="1">
      <alignment horizontal="left"/>
    </xf>
    <xf numFmtId="0" fontId="10" fillId="13" borderId="2" xfId="2" applyFill="1" applyBorder="1" applyAlignment="1">
      <alignment horizontal="right"/>
    </xf>
    <xf numFmtId="0" fontId="10" fillId="13" borderId="2" xfId="2" applyFill="1" applyBorder="1" applyAlignment="1">
      <alignment horizontal="center"/>
    </xf>
    <xf numFmtId="4" fontId="10" fillId="13" borderId="2" xfId="2" applyNumberFormat="1" applyFill="1" applyBorder="1"/>
    <xf numFmtId="9" fontId="10" fillId="13" borderId="2" xfId="2" applyNumberFormat="1" applyFill="1" applyBorder="1" applyAlignment="1">
      <alignment horizontal="center"/>
    </xf>
    <xf numFmtId="2" fontId="10" fillId="13" borderId="2" xfId="2" applyNumberFormat="1" applyFill="1" applyBorder="1"/>
    <xf numFmtId="14" fontId="10" fillId="13" borderId="2" xfId="2" applyNumberFormat="1" applyFill="1" applyBorder="1"/>
    <xf numFmtId="4" fontId="10" fillId="13" borderId="2" xfId="2" applyNumberFormat="1" applyFill="1" applyBorder="1" applyAlignment="1">
      <alignment horizontal="center"/>
    </xf>
    <xf numFmtId="0" fontId="10" fillId="13" borderId="2" xfId="2" applyFill="1" applyBorder="1"/>
    <xf numFmtId="164" fontId="10" fillId="13" borderId="2" xfId="2" applyNumberFormat="1" applyFill="1" applyBorder="1"/>
    <xf numFmtId="0" fontId="20" fillId="0" borderId="2" xfId="2" applyFont="1" applyBorder="1" applyAlignment="1">
      <alignment horizontal="left"/>
    </xf>
    <xf numFmtId="0" fontId="20" fillId="0" borderId="2" xfId="2" applyFont="1" applyBorder="1" applyAlignment="1">
      <alignment horizontal="right"/>
    </xf>
    <xf numFmtId="0" fontId="20" fillId="0" borderId="2" xfId="2" applyFont="1" applyBorder="1" applyAlignment="1">
      <alignment horizontal="center"/>
    </xf>
    <xf numFmtId="4" fontId="20" fillId="0" borderId="2" xfId="2" applyNumberFormat="1" applyFont="1" applyBorder="1"/>
    <xf numFmtId="9" fontId="20" fillId="0" borderId="2" xfId="2" applyNumberFormat="1" applyFont="1" applyBorder="1" applyAlignment="1">
      <alignment horizontal="center"/>
    </xf>
    <xf numFmtId="2" fontId="20" fillId="0" borderId="2" xfId="2" applyNumberFormat="1" applyFont="1" applyBorder="1"/>
    <xf numFmtId="14" fontId="20" fillId="0" borderId="2" xfId="2" applyNumberFormat="1" applyFont="1" applyBorder="1"/>
    <xf numFmtId="4" fontId="20" fillId="0" borderId="2" xfId="2" applyNumberFormat="1" applyFont="1" applyBorder="1" applyAlignment="1">
      <alignment horizontal="center"/>
    </xf>
    <xf numFmtId="164" fontId="20" fillId="0" borderId="2" xfId="2" applyNumberFormat="1" applyFont="1" applyBorder="1"/>
    <xf numFmtId="0" fontId="18" fillId="15" borderId="2" xfId="2" applyFont="1" applyFill="1" applyBorder="1" applyAlignment="1">
      <alignment horizontal="left"/>
    </xf>
    <xf numFmtId="0" fontId="18" fillId="15" borderId="2" xfId="2" applyFont="1" applyFill="1" applyBorder="1" applyAlignment="1">
      <alignment horizontal="right"/>
    </xf>
    <xf numFmtId="0" fontId="18" fillId="15" borderId="2" xfId="2" applyFont="1" applyFill="1" applyBorder="1" applyAlignment="1">
      <alignment horizontal="center"/>
    </xf>
    <xf numFmtId="4" fontId="18" fillId="15" borderId="2" xfId="2" applyNumberFormat="1" applyFont="1" applyFill="1" applyBorder="1"/>
    <xf numFmtId="9" fontId="18" fillId="15" borderId="2" xfId="2" applyNumberFormat="1" applyFont="1" applyFill="1" applyBorder="1" applyAlignment="1">
      <alignment horizontal="center"/>
    </xf>
    <xf numFmtId="2" fontId="18" fillId="15" borderId="2" xfId="2" applyNumberFormat="1" applyFont="1" applyFill="1" applyBorder="1"/>
    <xf numFmtId="14" fontId="18" fillId="15" borderId="2" xfId="2" applyNumberFormat="1" applyFont="1" applyFill="1" applyBorder="1"/>
    <xf numFmtId="4" fontId="18" fillId="15" borderId="2" xfId="2" applyNumberFormat="1" applyFont="1" applyFill="1" applyBorder="1" applyAlignment="1">
      <alignment horizontal="center"/>
    </xf>
    <xf numFmtId="0" fontId="18" fillId="15" borderId="2" xfId="2" applyFont="1" applyFill="1" applyBorder="1"/>
    <xf numFmtId="164" fontId="18" fillId="15" borderId="2" xfId="2" applyNumberFormat="1" applyFont="1" applyFill="1" applyBorder="1"/>
    <xf numFmtId="0" fontId="10" fillId="17" borderId="2" xfId="2" applyFill="1" applyBorder="1" applyAlignment="1">
      <alignment horizontal="left"/>
    </xf>
    <xf numFmtId="0" fontId="10" fillId="17" borderId="2" xfId="2" applyFill="1" applyBorder="1" applyAlignment="1">
      <alignment horizontal="center"/>
    </xf>
    <xf numFmtId="4" fontId="10" fillId="17" borderId="2" xfId="2" applyNumberFormat="1" applyFill="1" applyBorder="1"/>
    <xf numFmtId="9" fontId="10" fillId="17" borderId="2" xfId="2" applyNumberFormat="1" applyFill="1" applyBorder="1" applyAlignment="1">
      <alignment horizontal="center"/>
    </xf>
    <xf numFmtId="2" fontId="10" fillId="17" borderId="2" xfId="2" applyNumberFormat="1" applyFill="1" applyBorder="1"/>
    <xf numFmtId="14" fontId="10" fillId="17" borderId="2" xfId="2" applyNumberFormat="1" applyFill="1" applyBorder="1"/>
    <xf numFmtId="4" fontId="10" fillId="17" borderId="2" xfId="2" applyNumberFormat="1" applyFill="1" applyBorder="1" applyAlignment="1">
      <alignment horizontal="center"/>
    </xf>
    <xf numFmtId="0" fontId="10" fillId="17" borderId="2" xfId="2" applyFill="1" applyBorder="1"/>
    <xf numFmtId="164" fontId="10" fillId="17" borderId="2" xfId="2" applyNumberFormat="1" applyFill="1" applyBorder="1"/>
    <xf numFmtId="0" fontId="10" fillId="13" borderId="0" xfId="2" applyFill="1"/>
    <xf numFmtId="0" fontId="10" fillId="18" borderId="0" xfId="2" applyFill="1"/>
    <xf numFmtId="0" fontId="10" fillId="13" borderId="0" xfId="2" applyFill="1" applyAlignment="1">
      <alignment horizontal="right"/>
    </xf>
    <xf numFmtId="0" fontId="10" fillId="13" borderId="0" xfId="2" applyFill="1" applyAlignment="1">
      <alignment horizontal="center"/>
    </xf>
    <xf numFmtId="0" fontId="10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0" fillId="21" borderId="0" xfId="2" applyFill="1"/>
    <xf numFmtId="0" fontId="10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0" fillId="23" borderId="0" xfId="2" applyFill="1"/>
    <xf numFmtId="0" fontId="10" fillId="24" borderId="0" xfId="2" applyFill="1"/>
    <xf numFmtId="0" fontId="10" fillId="14" borderId="0" xfId="2" applyFill="1"/>
    <xf numFmtId="0" fontId="10" fillId="25" borderId="0" xfId="2" applyFill="1"/>
    <xf numFmtId="0" fontId="10" fillId="26" borderId="0" xfId="2" applyFill="1"/>
    <xf numFmtId="0" fontId="10" fillId="27" borderId="0" xfId="2" applyFill="1"/>
    <xf numFmtId="0" fontId="10" fillId="28" borderId="0" xfId="2" applyFill="1"/>
    <xf numFmtId="0" fontId="10" fillId="10" borderId="0" xfId="2" applyFill="1"/>
    <xf numFmtId="0" fontId="10" fillId="29" borderId="0" xfId="2" applyFill="1"/>
    <xf numFmtId="0" fontId="10" fillId="30" borderId="0" xfId="2" applyFill="1"/>
    <xf numFmtId="0" fontId="10" fillId="17" borderId="0" xfId="2" applyFill="1"/>
    <xf numFmtId="0" fontId="10" fillId="31" borderId="0" xfId="2" applyFill="1"/>
    <xf numFmtId="0" fontId="10" fillId="12" borderId="0" xfId="2" applyFill="1"/>
    <xf numFmtId="0" fontId="10" fillId="32" borderId="0" xfId="2" applyFill="1"/>
    <xf numFmtId="0" fontId="10" fillId="16" borderId="0" xfId="2" applyFill="1"/>
    <xf numFmtId="0" fontId="18" fillId="15" borderId="0" xfId="2" applyFont="1" applyFill="1"/>
    <xf numFmtId="0" fontId="9" fillId="0" borderId="2" xfId="2" applyFont="1" applyBorder="1" applyAlignment="1">
      <alignment horizontal="left"/>
    </xf>
    <xf numFmtId="0" fontId="8" fillId="0" borderId="2" xfId="2" applyFont="1" applyBorder="1" applyAlignment="1">
      <alignment horizontal="right"/>
    </xf>
    <xf numFmtId="0" fontId="8" fillId="17" borderId="2" xfId="2" applyFont="1" applyFill="1" applyBorder="1" applyAlignment="1">
      <alignment horizontal="right"/>
    </xf>
    <xf numFmtId="0" fontId="19" fillId="0" borderId="2" xfId="0" applyFont="1" applyBorder="1"/>
    <xf numFmtId="0" fontId="12" fillId="0" borderId="0" xfId="4"/>
    <xf numFmtId="0" fontId="12" fillId="0" borderId="2" xfId="4" applyBorder="1" applyAlignment="1">
      <alignment horizontal="center" vertical="center"/>
    </xf>
    <xf numFmtId="0" fontId="12" fillId="0" borderId="2" xfId="4" applyBorder="1" applyAlignment="1">
      <alignment horizontal="center" vertical="center" wrapText="1"/>
    </xf>
    <xf numFmtId="0" fontId="12" fillId="0" borderId="2" xfId="4" applyBorder="1" applyAlignment="1">
      <alignment horizontal="left"/>
    </xf>
    <xf numFmtId="0" fontId="12" fillId="0" borderId="2" xfId="4" applyBorder="1"/>
    <xf numFmtId="14" fontId="12" fillId="0" borderId="2" xfId="4" applyNumberFormat="1" applyBorder="1"/>
    <xf numFmtId="0" fontId="12" fillId="0" borderId="2" xfId="4" applyBorder="1" applyAlignment="1">
      <alignment horizontal="right"/>
    </xf>
    <xf numFmtId="43" fontId="12" fillId="0" borderId="2" xfId="4" applyNumberFormat="1" applyBorder="1"/>
    <xf numFmtId="43" fontId="12" fillId="0" borderId="2" xfId="1" applyFont="1" applyBorder="1"/>
    <xf numFmtId="4" fontId="7" fillId="0" borderId="2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" fontId="7" fillId="0" borderId="2" xfId="2" applyNumberFormat="1" applyFont="1" applyBorder="1" applyAlignment="1">
      <alignment horizontal="right"/>
    </xf>
    <xf numFmtId="0" fontId="12" fillId="33" borderId="2" xfId="0" applyFont="1" applyFill="1" applyBorder="1"/>
    <xf numFmtId="0" fontId="6" fillId="0" borderId="2" xfId="2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10" fontId="12" fillId="0" borderId="0" xfId="0" applyNumberFormat="1" applyFont="1"/>
    <xf numFmtId="0" fontId="12" fillId="0" borderId="7" xfId="0" applyFont="1" applyBorder="1"/>
    <xf numFmtId="0" fontId="12" fillId="8" borderId="0" xfId="0" applyFont="1" applyFill="1"/>
    <xf numFmtId="0" fontId="0" fillId="34" borderId="0" xfId="0" applyFill="1"/>
    <xf numFmtId="0" fontId="0" fillId="2" borderId="0" xfId="0" applyFill="1"/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4" fontId="3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14" fontId="1" fillId="0" borderId="2" xfId="2" applyNumberFormat="1" applyFont="1" applyBorder="1"/>
    <xf numFmtId="49" fontId="2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13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2" fillId="3" borderId="1" xfId="0" applyNumberFormat="1" applyFont="1" applyFill="1" applyBorder="1"/>
    <xf numFmtId="0" fontId="12" fillId="0" borderId="0" xfId="0" applyFont="1" applyAlignment="1">
      <alignment horizontal="center"/>
    </xf>
    <xf numFmtId="0" fontId="23" fillId="35" borderId="0" xfId="0" applyFont="1" applyFill="1" applyAlignment="1">
      <alignment horizontal="center"/>
    </xf>
    <xf numFmtId="4" fontId="12" fillId="3" borderId="0" xfId="0" applyNumberFormat="1" applyFont="1" applyFill="1"/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left"/>
    </xf>
    <xf numFmtId="43" fontId="12" fillId="3" borderId="2" xfId="0" applyNumberFormat="1" applyFont="1" applyFill="1" applyBorder="1"/>
    <xf numFmtId="8" fontId="12" fillId="0" borderId="8" xfId="0" applyNumberFormat="1" applyFont="1" applyBorder="1"/>
    <xf numFmtId="8" fontId="12" fillId="0" borderId="9" xfId="0" applyNumberFormat="1" applyFont="1" applyBorder="1"/>
    <xf numFmtId="8" fontId="12" fillId="0" borderId="0" xfId="0" applyNumberFormat="1" applyFont="1"/>
    <xf numFmtId="43" fontId="12" fillId="0" borderId="0" xfId="1" applyFo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43" fontId="23" fillId="0" borderId="3" xfId="1" applyFont="1" applyBorder="1" applyAlignment="1">
      <alignment horizontal="center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4" fontId="23" fillId="36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2" fillId="4" borderId="3" xfId="1" applyFont="1" applyFill="1" applyBorder="1"/>
    <xf numFmtId="0" fontId="23" fillId="0" borderId="0" xfId="0" applyFont="1" applyAlignment="1">
      <alignment horizontal="right"/>
    </xf>
    <xf numFmtId="43" fontId="12" fillId="0" borderId="10" xfId="1" applyFont="1" applyBorder="1"/>
    <xf numFmtId="49" fontId="0" fillId="5" borderId="0" xfId="0" applyNumberFormat="1" applyFill="1" applyAlignment="1">
      <alignment horizontal="left"/>
    </xf>
    <xf numFmtId="0" fontId="12" fillId="3" borderId="0" xfId="0" applyFont="1" applyFill="1"/>
    <xf numFmtId="43" fontId="12" fillId="3" borderId="0" xfId="1" applyFont="1" applyFill="1"/>
    <xf numFmtId="0" fontId="0" fillId="3" borderId="0" xfId="0" applyFill="1"/>
    <xf numFmtId="43" fontId="12" fillId="3" borderId="0" xfId="1" applyFont="1" applyFill="1" applyBorder="1"/>
    <xf numFmtId="49" fontId="12" fillId="0" borderId="0" xfId="0" applyNumberFormat="1" applyFont="1" applyAlignment="1">
      <alignment horizontal="left"/>
    </xf>
    <xf numFmtId="43" fontId="12" fillId="0" borderId="11" xfId="1" applyFont="1" applyBorder="1"/>
    <xf numFmtId="43" fontId="12" fillId="0" borderId="12" xfId="1" applyFont="1" applyFill="1" applyBorder="1"/>
    <xf numFmtId="43" fontId="23" fillId="0" borderId="0" xfId="1" applyFont="1"/>
    <xf numFmtId="43" fontId="12" fillId="0" borderId="0" xfId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1" applyNumberFormat="1" applyFont="1"/>
    <xf numFmtId="4" fontId="23" fillId="0" borderId="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12" fillId="0" borderId="0" xfId="1" applyFont="1" applyBorder="1"/>
    <xf numFmtId="43" fontId="0" fillId="0" borderId="0" xfId="1" applyFont="1" applyFill="1"/>
    <xf numFmtId="43" fontId="23" fillId="0" borderId="12" xfId="1" applyFont="1" applyBorder="1"/>
    <xf numFmtId="0" fontId="23" fillId="0" borderId="3" xfId="0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166" fontId="12" fillId="3" borderId="0" xfId="0" applyNumberFormat="1" applyFont="1" applyFill="1" applyAlignment="1">
      <alignment horizontal="left"/>
    </xf>
    <xf numFmtId="43" fontId="12" fillId="0" borderId="12" xfId="1" applyBorder="1" applyAlignment="1">
      <alignment horizontal="center"/>
    </xf>
    <xf numFmtId="8" fontId="12" fillId="0" borderId="2" xfId="0" applyNumberFormat="1" applyFont="1" applyBorder="1"/>
    <xf numFmtId="0" fontId="0" fillId="0" borderId="2" xfId="0" applyBorder="1"/>
    <xf numFmtId="8" fontId="12" fillId="0" borderId="13" xfId="0" applyNumberFormat="1" applyFont="1" applyBorder="1"/>
    <xf numFmtId="0" fontId="0" fillId="35" borderId="0" xfId="0" applyFill="1"/>
    <xf numFmtId="43" fontId="12" fillId="0" borderId="14" xfId="1" applyFont="1" applyFill="1" applyBorder="1"/>
    <xf numFmtId="0" fontId="23" fillId="0" borderId="0" xfId="0" applyFont="1"/>
    <xf numFmtId="4" fontId="23" fillId="0" borderId="0" xfId="1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23" fillId="0" borderId="0" xfId="0" applyFont="1" applyFill="1" applyBorder="1" applyAlignment="1">
      <alignment horizontal="right"/>
    </xf>
    <xf numFmtId="43" fontId="23" fillId="0" borderId="0" xfId="1" applyFont="1" applyFill="1" applyBorder="1"/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4" fontId="23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3" fontId="12" fillId="0" borderId="0" xfId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0" fillId="37" borderId="0" xfId="0" applyFill="1"/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17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22.28515625" style="1" bestFit="1" customWidth="1"/>
    <col min="2" max="2" width="39" style="1" bestFit="1" customWidth="1"/>
    <col min="3" max="3" width="32.28515625" style="1" bestFit="1" customWidth="1"/>
    <col min="4" max="4" width="11.28515625" style="8" bestFit="1" customWidth="1"/>
    <col min="5" max="5" width="13.140625" style="1" bestFit="1" customWidth="1"/>
    <col min="6" max="16384" width="9.140625" style="1"/>
  </cols>
  <sheetData>
    <row r="1" spans="1:4" ht="20.25" x14ac:dyDescent="0.3">
      <c r="B1" s="157" t="s">
        <v>269</v>
      </c>
      <c r="C1" s="158"/>
      <c r="D1" s="159"/>
    </row>
    <row r="2" spans="1:4" ht="15.75" x14ac:dyDescent="0.25">
      <c r="B2" s="160"/>
      <c r="C2" s="2"/>
      <c r="D2" s="159"/>
    </row>
    <row r="3" spans="1:4" ht="15.75" x14ac:dyDescent="0.25">
      <c r="A3" s="3" t="s">
        <v>136</v>
      </c>
      <c r="B3" s="160"/>
      <c r="C3" s="2"/>
      <c r="D3" s="161"/>
    </row>
    <row r="4" spans="1:4" ht="15.75" x14ac:dyDescent="0.25">
      <c r="B4" t="s">
        <v>137</v>
      </c>
      <c r="C4" s="162">
        <v>286897.98</v>
      </c>
      <c r="D4" s="2"/>
    </row>
    <row r="5" spans="1:4" ht="15.75" x14ac:dyDescent="0.25">
      <c r="B5" t="s">
        <v>138</v>
      </c>
      <c r="C5" s="162">
        <v>284215.28000000003</v>
      </c>
      <c r="D5" s="2"/>
    </row>
    <row r="6" spans="1:4" x14ac:dyDescent="0.2">
      <c r="B6" s="1" t="s">
        <v>139</v>
      </c>
      <c r="C6" s="162">
        <v>548837.57999999996</v>
      </c>
      <c r="D6" s="1"/>
    </row>
    <row r="7" spans="1:4" ht="13.5" thickBot="1" x14ac:dyDescent="0.25">
      <c r="B7" s="1" t="s">
        <v>140</v>
      </c>
      <c r="C7" s="163">
        <v>35</v>
      </c>
      <c r="D7" s="164"/>
    </row>
    <row r="8" spans="1:4" x14ac:dyDescent="0.2">
      <c r="B8" s="165" t="s">
        <v>141</v>
      </c>
      <c r="C8" s="166">
        <f>SUM(C4:C7)</f>
        <v>1119985.8399999999</v>
      </c>
      <c r="D8" s="1" t="s">
        <v>65</v>
      </c>
    </row>
    <row r="9" spans="1:4" x14ac:dyDescent="0.2">
      <c r="A9" s="167"/>
      <c r="C9" s="168"/>
      <c r="D9" s="169"/>
    </row>
    <row r="10" spans="1:4" x14ac:dyDescent="0.2">
      <c r="A10" s="167"/>
      <c r="B10" s="1" t="s">
        <v>142</v>
      </c>
      <c r="D10" s="1"/>
    </row>
    <row r="11" spans="1:4" x14ac:dyDescent="0.2">
      <c r="A11" s="167"/>
      <c r="B11" s="4" t="s">
        <v>143</v>
      </c>
      <c r="C11" s="4" t="s">
        <v>0</v>
      </c>
      <c r="D11" s="1"/>
    </row>
    <row r="12" spans="1:4" x14ac:dyDescent="0.2">
      <c r="A12" s="167"/>
      <c r="B12" s="5" t="s">
        <v>144</v>
      </c>
      <c r="C12" s="170">
        <v>96679.08</v>
      </c>
      <c r="D12" s="1"/>
    </row>
    <row r="13" spans="1:4" ht="13.5" thickBot="1" x14ac:dyDescent="0.25">
      <c r="A13" s="167"/>
      <c r="B13" s="5" t="s">
        <v>145</v>
      </c>
      <c r="C13" s="171">
        <v>27920.19</v>
      </c>
      <c r="D13" s="1"/>
    </row>
    <row r="14" spans="1:4" x14ac:dyDescent="0.2">
      <c r="A14" s="167"/>
      <c r="B14" s="6" t="s">
        <v>146</v>
      </c>
      <c r="C14" s="172">
        <f>SUM(C12:C13)</f>
        <v>124599.27</v>
      </c>
      <c r="D14" s="1"/>
    </row>
    <row r="15" spans="1:4" x14ac:dyDescent="0.2">
      <c r="B15" s="7"/>
      <c r="C15" s="173"/>
      <c r="D15" s="1"/>
    </row>
    <row r="16" spans="1:4" x14ac:dyDescent="0.2">
      <c r="B16" s="1" t="s">
        <v>212</v>
      </c>
      <c r="D16" s="1"/>
    </row>
    <row r="17" spans="1:5" x14ac:dyDescent="0.2">
      <c r="B17" s="4" t="s">
        <v>143</v>
      </c>
      <c r="C17" s="4" t="s">
        <v>0</v>
      </c>
      <c r="D17" s="1"/>
      <c r="E17" t="s">
        <v>65</v>
      </c>
    </row>
    <row r="18" spans="1:5" x14ac:dyDescent="0.2">
      <c r="B18" s="5" t="s">
        <v>213</v>
      </c>
      <c r="C18" s="209">
        <v>208465.17</v>
      </c>
      <c r="D18" s="1"/>
      <c r="E18"/>
    </row>
    <row r="19" spans="1:5" x14ac:dyDescent="0.2">
      <c r="B19" s="210" t="s">
        <v>214</v>
      </c>
      <c r="C19" s="209">
        <v>-26920.17</v>
      </c>
      <c r="D19" s="1"/>
    </row>
    <row r="20" spans="1:5" x14ac:dyDescent="0.2">
      <c r="B20" s="5" t="s">
        <v>215</v>
      </c>
      <c r="C20" s="209">
        <v>35135.19</v>
      </c>
      <c r="D20" s="1"/>
    </row>
    <row r="21" spans="1:5" ht="13.5" thickBot="1" x14ac:dyDescent="0.25">
      <c r="B21" s="5" t="s">
        <v>216</v>
      </c>
      <c r="C21" s="171">
        <v>124543.2</v>
      </c>
      <c r="D21" s="1"/>
    </row>
    <row r="22" spans="1:5" x14ac:dyDescent="0.2">
      <c r="B22" s="5"/>
      <c r="C22" s="211">
        <f>SUM(C18:C21)</f>
        <v>341223.39</v>
      </c>
      <c r="D22" s="1"/>
    </row>
    <row r="23" spans="1:5" x14ac:dyDescent="0.2">
      <c r="C23" s="173"/>
      <c r="D23" s="1"/>
    </row>
    <row r="24" spans="1:5" ht="15.75" x14ac:dyDescent="0.25">
      <c r="A24" s="2" t="s">
        <v>147</v>
      </c>
      <c r="C24" s="168"/>
      <c r="D24" s="174"/>
    </row>
    <row r="25" spans="1:5" x14ac:dyDescent="0.2">
      <c r="A25" s="175" t="s">
        <v>148</v>
      </c>
      <c r="B25" s="176" t="s">
        <v>149</v>
      </c>
      <c r="C25" s="176" t="s">
        <v>150</v>
      </c>
      <c r="D25" s="177" t="s">
        <v>151</v>
      </c>
    </row>
    <row r="26" spans="1:5" x14ac:dyDescent="0.2">
      <c r="A26" s="178" t="s">
        <v>152</v>
      </c>
      <c r="B26" s="179">
        <v>45991</v>
      </c>
      <c r="C26" s="179"/>
      <c r="D26" s="180"/>
    </row>
    <row r="27" spans="1:5" x14ac:dyDescent="0.2">
      <c r="A27" s="201">
        <v>9403</v>
      </c>
      <c r="B27" t="s">
        <v>210</v>
      </c>
      <c r="C27" t="s">
        <v>217</v>
      </c>
      <c r="D27" s="8">
        <v>7086.87</v>
      </c>
      <c r="E27" t="s">
        <v>65</v>
      </c>
    </row>
    <row r="28" spans="1:5" x14ac:dyDescent="0.2">
      <c r="A28" s="201">
        <v>9404</v>
      </c>
      <c r="B28" s="181" t="s">
        <v>218</v>
      </c>
      <c r="C28" s="182" t="s">
        <v>219</v>
      </c>
      <c r="D28" s="8">
        <v>5334.46</v>
      </c>
    </row>
    <row r="29" spans="1:5" x14ac:dyDescent="0.2">
      <c r="A29" s="201">
        <v>9405</v>
      </c>
      <c r="B29" t="s">
        <v>220</v>
      </c>
      <c r="C29" t="s">
        <v>221</v>
      </c>
      <c r="D29" s="8">
        <v>17.3</v>
      </c>
      <c r="E29" t="s">
        <v>65</v>
      </c>
    </row>
    <row r="30" spans="1:5" x14ac:dyDescent="0.2">
      <c r="A30" s="201">
        <v>9406</v>
      </c>
      <c r="B30" t="s">
        <v>158</v>
      </c>
      <c r="C30" t="s">
        <v>222</v>
      </c>
      <c r="D30" s="203">
        <v>1150</v>
      </c>
      <c r="E30"/>
    </row>
    <row r="31" spans="1:5" x14ac:dyDescent="0.2">
      <c r="A31" s="201">
        <v>9407</v>
      </c>
      <c r="B31" t="s">
        <v>223</v>
      </c>
      <c r="C31" t="s">
        <v>224</v>
      </c>
      <c r="D31" s="8">
        <v>9487.48</v>
      </c>
      <c r="E31"/>
    </row>
    <row r="32" spans="1:5" x14ac:dyDescent="0.2">
      <c r="A32" s="201">
        <v>9408</v>
      </c>
      <c r="B32" t="s">
        <v>162</v>
      </c>
      <c r="C32" t="s">
        <v>225</v>
      </c>
      <c r="D32" s="174">
        <v>174.77</v>
      </c>
      <c r="E32"/>
    </row>
    <row r="33" spans="1:5" x14ac:dyDescent="0.2">
      <c r="A33" s="201">
        <v>9409</v>
      </c>
      <c r="B33" t="s">
        <v>226</v>
      </c>
      <c r="C33" t="s">
        <v>227</v>
      </c>
      <c r="D33" s="8">
        <v>50</v>
      </c>
      <c r="E33"/>
    </row>
    <row r="34" spans="1:5" x14ac:dyDescent="0.2">
      <c r="A34" s="201">
        <v>9410</v>
      </c>
      <c r="B34" t="s">
        <v>164</v>
      </c>
      <c r="C34" t="s">
        <v>228</v>
      </c>
      <c r="D34" s="8">
        <v>120.15</v>
      </c>
      <c r="E34"/>
    </row>
    <row r="35" spans="1:5" x14ac:dyDescent="0.2">
      <c r="A35" s="201">
        <v>9411</v>
      </c>
      <c r="B35" t="s">
        <v>195</v>
      </c>
      <c r="C35" t="s">
        <v>229</v>
      </c>
      <c r="D35" s="203">
        <v>366.1</v>
      </c>
      <c r="E35"/>
    </row>
    <row r="36" spans="1:5" x14ac:dyDescent="0.2">
      <c r="A36" s="201">
        <v>9412</v>
      </c>
      <c r="B36" t="s">
        <v>172</v>
      </c>
      <c r="C36" t="s">
        <v>230</v>
      </c>
      <c r="D36" s="8">
        <v>263.89999999999998</v>
      </c>
      <c r="E36"/>
    </row>
    <row r="37" spans="1:5" x14ac:dyDescent="0.2">
      <c r="A37" s="201">
        <v>9413</v>
      </c>
      <c r="B37" t="s">
        <v>231</v>
      </c>
      <c r="C37" t="s">
        <v>232</v>
      </c>
      <c r="D37" s="8">
        <v>3378.69</v>
      </c>
      <c r="E37"/>
    </row>
    <row r="38" spans="1:5" x14ac:dyDescent="0.2">
      <c r="A38" s="201">
        <v>9414</v>
      </c>
      <c r="B38" t="s">
        <v>233</v>
      </c>
      <c r="C38" t="s">
        <v>234</v>
      </c>
      <c r="D38" s="8">
        <v>255.7</v>
      </c>
      <c r="E38"/>
    </row>
    <row r="39" spans="1:5" x14ac:dyDescent="0.2">
      <c r="A39" s="201">
        <v>9415</v>
      </c>
      <c r="B39" t="s">
        <v>176</v>
      </c>
      <c r="C39" t="s">
        <v>235</v>
      </c>
      <c r="D39" s="8">
        <v>459.39</v>
      </c>
      <c r="E39"/>
    </row>
    <row r="40" spans="1:5" x14ac:dyDescent="0.2">
      <c r="A40" s="201">
        <v>9417</v>
      </c>
      <c r="B40" t="s">
        <v>236</v>
      </c>
      <c r="C40" t="s">
        <v>237</v>
      </c>
      <c r="D40" s="8">
        <v>338.75</v>
      </c>
      <c r="E40"/>
    </row>
    <row r="41" spans="1:5" x14ac:dyDescent="0.2">
      <c r="A41" s="201">
        <v>9418</v>
      </c>
      <c r="B41" t="s">
        <v>238</v>
      </c>
      <c r="C41" t="s">
        <v>239</v>
      </c>
      <c r="D41" s="8">
        <v>1298</v>
      </c>
      <c r="E41"/>
    </row>
    <row r="42" spans="1:5" x14ac:dyDescent="0.2">
      <c r="A42" s="201">
        <v>9419</v>
      </c>
      <c r="B42" t="s">
        <v>181</v>
      </c>
      <c r="C42" t="s">
        <v>240</v>
      </c>
      <c r="D42" s="174">
        <v>339</v>
      </c>
      <c r="E42"/>
    </row>
    <row r="43" spans="1:5" x14ac:dyDescent="0.2">
      <c r="A43" s="201">
        <v>9420</v>
      </c>
      <c r="B43" t="s">
        <v>261</v>
      </c>
      <c r="C43" t="s">
        <v>262</v>
      </c>
      <c r="D43" s="174">
        <v>832.5</v>
      </c>
      <c r="E43"/>
    </row>
    <row r="44" spans="1:5" x14ac:dyDescent="0.2">
      <c r="A44" s="201">
        <v>9421</v>
      </c>
      <c r="B44" t="s">
        <v>263</v>
      </c>
      <c r="C44" t="s">
        <v>264</v>
      </c>
      <c r="D44" s="174">
        <v>15138</v>
      </c>
      <c r="E44"/>
    </row>
    <row r="45" spans="1:5" x14ac:dyDescent="0.2">
      <c r="A45" s="183"/>
      <c r="B45" s="1" t="s">
        <v>183</v>
      </c>
      <c r="C45" t="s">
        <v>184</v>
      </c>
      <c r="D45" s="184">
        <v>7337.43</v>
      </c>
      <c r="E45"/>
    </row>
    <row r="46" spans="1:5" ht="13.5" thickBot="1" x14ac:dyDescent="0.25">
      <c r="C46" s="185" t="s">
        <v>185</v>
      </c>
      <c r="D46" s="186">
        <f>SUM(D26:D45)</f>
        <v>53428.49</v>
      </c>
    </row>
    <row r="47" spans="1:5" ht="13.5" thickTop="1" x14ac:dyDescent="0.2">
      <c r="A47" s="187"/>
      <c r="B47" s="188" t="s">
        <v>186</v>
      </c>
      <c r="C47" t="s">
        <v>187</v>
      </c>
      <c r="D47" s="189">
        <v>2857.89</v>
      </c>
      <c r="E47" s="212"/>
    </row>
    <row r="48" spans="1:5" x14ac:dyDescent="0.2">
      <c r="A48" s="187"/>
      <c r="B48" s="190" t="s">
        <v>188</v>
      </c>
      <c r="C48" t="s">
        <v>189</v>
      </c>
      <c r="D48" s="189">
        <v>6533.04</v>
      </c>
      <c r="E48" s="25"/>
    </row>
    <row r="49" spans="1:5" x14ac:dyDescent="0.2">
      <c r="A49" s="187"/>
      <c r="B49" t="s">
        <v>195</v>
      </c>
      <c r="C49" t="s">
        <v>241</v>
      </c>
      <c r="D49" s="189">
        <v>6001.74</v>
      </c>
      <c r="E49" s="189">
        <f>D49</f>
        <v>6001.74</v>
      </c>
    </row>
    <row r="50" spans="1:5" x14ac:dyDescent="0.2">
      <c r="A50" s="187"/>
      <c r="B50" t="s">
        <v>197</v>
      </c>
      <c r="C50" t="s">
        <v>241</v>
      </c>
      <c r="D50" s="191">
        <v>9403.58</v>
      </c>
      <c r="E50" s="189">
        <f>D50</f>
        <v>9403.58</v>
      </c>
    </row>
    <row r="51" spans="1:5" x14ac:dyDescent="0.2">
      <c r="A51" s="187"/>
      <c r="B51" t="s">
        <v>242</v>
      </c>
      <c r="C51" t="s">
        <v>243</v>
      </c>
      <c r="D51" s="191">
        <v>3294.76</v>
      </c>
      <c r="E51" s="189"/>
    </row>
    <row r="52" spans="1:5" x14ac:dyDescent="0.2">
      <c r="A52" s="187"/>
      <c r="B52" t="s">
        <v>244</v>
      </c>
      <c r="C52" t="s">
        <v>243</v>
      </c>
      <c r="D52" s="189">
        <v>3784.89</v>
      </c>
      <c r="E52" s="189">
        <f>D52</f>
        <v>3784.89</v>
      </c>
    </row>
    <row r="53" spans="1:5" x14ac:dyDescent="0.2">
      <c r="A53" s="187"/>
      <c r="B53" t="s">
        <v>245</v>
      </c>
      <c r="C53" t="s">
        <v>243</v>
      </c>
      <c r="D53" s="191">
        <v>1455.34</v>
      </c>
      <c r="E53" s="189">
        <f>D53</f>
        <v>1455.34</v>
      </c>
    </row>
    <row r="54" spans="1:5" x14ac:dyDescent="0.2">
      <c r="A54" s="187" t="s">
        <v>246</v>
      </c>
      <c r="B54" t="s">
        <v>201</v>
      </c>
      <c r="C54" t="s">
        <v>243</v>
      </c>
      <c r="D54" s="191">
        <v>917.72</v>
      </c>
      <c r="E54" s="189">
        <f>D54</f>
        <v>917.72</v>
      </c>
    </row>
    <row r="55" spans="1:5" ht="13.5" thickBot="1" x14ac:dyDescent="0.25">
      <c r="A55" s="192"/>
      <c r="C55" s="185" t="s">
        <v>202</v>
      </c>
      <c r="D55" s="193">
        <f>SUM(D47:D54)</f>
        <v>34248.959999999999</v>
      </c>
      <c r="E55" s="213">
        <f>SUM(E49:E54)</f>
        <v>21563.27</v>
      </c>
    </row>
    <row r="56" spans="1:5" x14ac:dyDescent="0.2">
      <c r="A56" s="192"/>
      <c r="C56" s="185" t="s">
        <v>247</v>
      </c>
      <c r="D56" s="195">
        <f>D46+D55</f>
        <v>87677.45</v>
      </c>
      <c r="E56" s="196"/>
    </row>
    <row r="57" spans="1:5" x14ac:dyDescent="0.2">
      <c r="A57" s="192"/>
      <c r="C57" s="185"/>
      <c r="D57" s="195"/>
      <c r="E57" s="196"/>
    </row>
    <row r="58" spans="1:5" ht="15.75" x14ac:dyDescent="0.2">
      <c r="A58" s="192"/>
      <c r="B58" s="197" t="s">
        <v>267</v>
      </c>
      <c r="C58" s="198"/>
      <c r="D58" s="195"/>
      <c r="E58" s="196"/>
    </row>
    <row r="59" spans="1:5" ht="15.75" x14ac:dyDescent="0.2">
      <c r="A59" s="192"/>
      <c r="B59" s="197" t="s">
        <v>268</v>
      </c>
      <c r="C59" s="198"/>
      <c r="D59" s="185"/>
      <c r="E59" s="196"/>
    </row>
    <row r="60" spans="1:5" ht="15.75" x14ac:dyDescent="0.25">
      <c r="A60" s="2" t="s">
        <v>204</v>
      </c>
      <c r="D60" s="199"/>
      <c r="E60" s="196"/>
    </row>
    <row r="61" spans="1:5" x14ac:dyDescent="0.2">
      <c r="A61" s="214" t="s">
        <v>205</v>
      </c>
      <c r="B61" s="168" t="s">
        <v>206</v>
      </c>
      <c r="C61" s="168" t="s">
        <v>150</v>
      </c>
      <c r="D61" s="215" t="s">
        <v>151</v>
      </c>
      <c r="E61" s="174"/>
    </row>
    <row r="62" spans="1:5" x14ac:dyDescent="0.2">
      <c r="A62" s="167" t="s">
        <v>207</v>
      </c>
      <c r="B62" s="1" t="s">
        <v>248</v>
      </c>
      <c r="C62" s="216" t="s">
        <v>249</v>
      </c>
      <c r="D62" s="166">
        <v>23.35</v>
      </c>
      <c r="E62" s="174"/>
    </row>
    <row r="63" spans="1:5" x14ac:dyDescent="0.2">
      <c r="A63" s="167" t="s">
        <v>207</v>
      </c>
      <c r="B63" s="1" t="s">
        <v>208</v>
      </c>
      <c r="C63" s="216" t="s">
        <v>249</v>
      </c>
      <c r="D63" s="166">
        <v>1725.23</v>
      </c>
      <c r="E63" s="202"/>
    </row>
    <row r="64" spans="1:5" x14ac:dyDescent="0.2">
      <c r="A64" s="167">
        <v>212314</v>
      </c>
      <c r="B64" t="s">
        <v>250</v>
      </c>
      <c r="C64" s="216" t="s">
        <v>251</v>
      </c>
      <c r="D64" s="159">
        <v>34893.5</v>
      </c>
      <c r="E64" s="202"/>
    </row>
    <row r="65" spans="1:5" x14ac:dyDescent="0.2">
      <c r="A65" s="167">
        <v>212315</v>
      </c>
      <c r="B65" t="s">
        <v>252</v>
      </c>
      <c r="C65" s="216" t="s">
        <v>253</v>
      </c>
      <c r="D65" s="159">
        <v>168</v>
      </c>
      <c r="E65" s="202"/>
    </row>
    <row r="66" spans="1:5" x14ac:dyDescent="0.2">
      <c r="A66" s="167">
        <v>212316</v>
      </c>
      <c r="B66" t="s">
        <v>254</v>
      </c>
      <c r="C66" s="216" t="s">
        <v>253</v>
      </c>
      <c r="D66" s="159">
        <v>84</v>
      </c>
      <c r="E66" s="202"/>
    </row>
    <row r="67" spans="1:5" x14ac:dyDescent="0.2">
      <c r="A67" s="167">
        <v>212317</v>
      </c>
      <c r="B67" t="s">
        <v>255</v>
      </c>
      <c r="C67" s="216" t="s">
        <v>256</v>
      </c>
      <c r="D67" s="159">
        <v>37.5</v>
      </c>
      <c r="E67" s="202"/>
    </row>
    <row r="68" spans="1:5" x14ac:dyDescent="0.2">
      <c r="A68" s="167">
        <v>212318</v>
      </c>
      <c r="B68" t="s">
        <v>7</v>
      </c>
      <c r="C68" s="216" t="s">
        <v>257</v>
      </c>
      <c r="D68" s="159">
        <v>4031.91</v>
      </c>
      <c r="E68" s="174"/>
    </row>
    <row r="69" spans="1:5" x14ac:dyDescent="0.2">
      <c r="A69" s="201">
        <v>212319</v>
      </c>
      <c r="B69" t="s">
        <v>258</v>
      </c>
      <c r="C69" s="217" t="s">
        <v>253</v>
      </c>
      <c r="D69" s="174">
        <v>42</v>
      </c>
      <c r="E69" s="174"/>
    </row>
    <row r="70" spans="1:5" x14ac:dyDescent="0.2">
      <c r="A70" s="201">
        <v>212320</v>
      </c>
      <c r="B70" t="s">
        <v>259</v>
      </c>
      <c r="C70" s="217" t="s">
        <v>253</v>
      </c>
      <c r="D70" s="174">
        <v>126</v>
      </c>
      <c r="E70" s="174"/>
    </row>
    <row r="71" spans="1:5" x14ac:dyDescent="0.2">
      <c r="A71" s="201"/>
      <c r="D71" s="174"/>
      <c r="E71" s="174"/>
    </row>
    <row r="72" spans="1:5" x14ac:dyDescent="0.2">
      <c r="A72" s="167"/>
      <c r="D72" s="204">
        <f>SUM(D62:D70)</f>
        <v>41131.490000000005</v>
      </c>
      <c r="E72" s="174"/>
    </row>
    <row r="73" spans="1:5" ht="15.75" x14ac:dyDescent="0.25">
      <c r="A73" s="3" t="s">
        <v>209</v>
      </c>
      <c r="B73" s="167"/>
      <c r="C73" s="167"/>
      <c r="D73" s="195"/>
      <c r="E73" s="174"/>
    </row>
    <row r="74" spans="1:5" x14ac:dyDescent="0.2">
      <c r="A74" s="175" t="s">
        <v>148</v>
      </c>
      <c r="B74" s="176" t="s">
        <v>149</v>
      </c>
      <c r="C74" s="176" t="s">
        <v>150</v>
      </c>
      <c r="D74" s="177" t="s">
        <v>151</v>
      </c>
    </row>
    <row r="75" spans="1:5" x14ac:dyDescent="0.2">
      <c r="A75" s="178" t="s">
        <v>152</v>
      </c>
      <c r="B75" s="179">
        <v>45961</v>
      </c>
      <c r="C75" s="179"/>
      <c r="D75" s="180"/>
    </row>
    <row r="76" spans="1:5" x14ac:dyDescent="0.2">
      <c r="A76" s="167">
        <v>9385</v>
      </c>
      <c r="B76" t="s">
        <v>153</v>
      </c>
      <c r="C76" t="s">
        <v>154</v>
      </c>
      <c r="D76" s="8">
        <v>1993.59</v>
      </c>
      <c r="E76" t="s">
        <v>155</v>
      </c>
    </row>
    <row r="77" spans="1:5" x14ac:dyDescent="0.2">
      <c r="A77" s="167">
        <v>9387</v>
      </c>
      <c r="B77" t="s">
        <v>156</v>
      </c>
      <c r="C77" t="s">
        <v>157</v>
      </c>
      <c r="D77" s="8">
        <v>167.5</v>
      </c>
      <c r="E77"/>
    </row>
    <row r="78" spans="1:5" x14ac:dyDescent="0.2">
      <c r="A78" s="167">
        <v>9388</v>
      </c>
      <c r="B78" t="s">
        <v>158</v>
      </c>
      <c r="C78" t="s">
        <v>159</v>
      </c>
      <c r="D78" s="8">
        <v>1150</v>
      </c>
      <c r="E78"/>
    </row>
    <row r="79" spans="1:5" x14ac:dyDescent="0.2">
      <c r="A79" s="167">
        <v>9389</v>
      </c>
      <c r="B79" t="s">
        <v>160</v>
      </c>
      <c r="C79" t="s">
        <v>161</v>
      </c>
      <c r="D79" s="8">
        <v>1224</v>
      </c>
      <c r="E79"/>
    </row>
    <row r="80" spans="1:5" x14ac:dyDescent="0.2">
      <c r="A80" s="167">
        <v>9390</v>
      </c>
      <c r="B80" t="s">
        <v>162</v>
      </c>
      <c r="C80" t="s">
        <v>163</v>
      </c>
      <c r="D80" s="8">
        <v>25.99</v>
      </c>
      <c r="E80"/>
    </row>
    <row r="81" spans="1:5" x14ac:dyDescent="0.2">
      <c r="A81" s="167">
        <v>9391</v>
      </c>
      <c r="B81" t="s">
        <v>164</v>
      </c>
      <c r="C81" t="s">
        <v>165</v>
      </c>
      <c r="D81" s="8">
        <v>46.45</v>
      </c>
      <c r="E81"/>
    </row>
    <row r="82" spans="1:5" x14ac:dyDescent="0.2">
      <c r="A82" s="167">
        <v>9392</v>
      </c>
      <c r="B82" t="s">
        <v>166</v>
      </c>
      <c r="C82" t="s">
        <v>167</v>
      </c>
      <c r="D82" s="8">
        <v>1936.88</v>
      </c>
    </row>
    <row r="83" spans="1:5" x14ac:dyDescent="0.2">
      <c r="A83" s="167">
        <v>9393</v>
      </c>
      <c r="B83" t="s">
        <v>168</v>
      </c>
      <c r="C83" t="s">
        <v>169</v>
      </c>
      <c r="D83" s="8">
        <v>42</v>
      </c>
    </row>
    <row r="84" spans="1:5" x14ac:dyDescent="0.2">
      <c r="A84" s="167">
        <v>9394</v>
      </c>
      <c r="B84" s="181" t="s">
        <v>170</v>
      </c>
      <c r="C84" s="182" t="s">
        <v>171</v>
      </c>
      <c r="D84" s="8">
        <v>24386.25</v>
      </c>
    </row>
    <row r="85" spans="1:5" x14ac:dyDescent="0.2">
      <c r="A85" s="167">
        <v>9395</v>
      </c>
      <c r="B85" t="s">
        <v>172</v>
      </c>
      <c r="C85" t="s">
        <v>173</v>
      </c>
      <c r="D85" s="8">
        <v>91.14</v>
      </c>
    </row>
    <row r="86" spans="1:5" x14ac:dyDescent="0.2">
      <c r="A86" s="167">
        <v>9396</v>
      </c>
      <c r="B86" t="s">
        <v>174</v>
      </c>
      <c r="C86" t="s">
        <v>175</v>
      </c>
      <c r="D86" s="8">
        <v>950</v>
      </c>
      <c r="E86"/>
    </row>
    <row r="87" spans="1:5" x14ac:dyDescent="0.2">
      <c r="A87" s="167">
        <v>9397</v>
      </c>
      <c r="B87" t="s">
        <v>176</v>
      </c>
      <c r="C87" t="s">
        <v>177</v>
      </c>
      <c r="D87" s="8">
        <v>603.75</v>
      </c>
      <c r="E87"/>
    </row>
    <row r="88" spans="1:5" x14ac:dyDescent="0.2">
      <c r="A88" s="167">
        <v>9398</v>
      </c>
      <c r="B88" s="181" t="s">
        <v>178</v>
      </c>
      <c r="C88" s="182" t="s">
        <v>171</v>
      </c>
      <c r="D88" s="15">
        <v>51194.65</v>
      </c>
      <c r="E88"/>
    </row>
    <row r="89" spans="1:5" x14ac:dyDescent="0.2">
      <c r="A89" s="167">
        <v>9399</v>
      </c>
      <c r="B89" s="181" t="s">
        <v>179</v>
      </c>
      <c r="C89" s="182" t="s">
        <v>180</v>
      </c>
      <c r="D89" s="15">
        <v>1298</v>
      </c>
      <c r="E89"/>
    </row>
    <row r="90" spans="1:5" x14ac:dyDescent="0.2">
      <c r="A90" s="167">
        <v>9400</v>
      </c>
      <c r="B90" s="181" t="s">
        <v>181</v>
      </c>
      <c r="C90" s="182" t="s">
        <v>182</v>
      </c>
      <c r="D90" s="15">
        <v>162.26</v>
      </c>
      <c r="E90"/>
    </row>
    <row r="91" spans="1:5" x14ac:dyDescent="0.2">
      <c r="A91" s="183"/>
      <c r="B91" s="1" t="s">
        <v>183</v>
      </c>
      <c r="C91" t="s">
        <v>184</v>
      </c>
      <c r="D91" s="184">
        <v>771.83</v>
      </c>
    </row>
    <row r="92" spans="1:5" ht="13.5" thickBot="1" x14ac:dyDescent="0.25">
      <c r="C92" s="185" t="s">
        <v>185</v>
      </c>
      <c r="D92" s="186">
        <f>SUM(D75:D91)</f>
        <v>86044.29</v>
      </c>
    </row>
    <row r="93" spans="1:5" ht="13.5" thickTop="1" x14ac:dyDescent="0.2">
      <c r="A93" s="187"/>
      <c r="B93" s="188" t="s">
        <v>186</v>
      </c>
      <c r="C93" t="s">
        <v>187</v>
      </c>
      <c r="D93" s="189">
        <v>2394.16</v>
      </c>
      <c r="E93"/>
    </row>
    <row r="94" spans="1:5" x14ac:dyDescent="0.2">
      <c r="A94" s="187"/>
      <c r="B94" s="190" t="s">
        <v>188</v>
      </c>
      <c r="C94" t="s">
        <v>189</v>
      </c>
      <c r="D94" s="189">
        <v>5597.32</v>
      </c>
      <c r="E94"/>
    </row>
    <row r="95" spans="1:5" x14ac:dyDescent="0.2">
      <c r="A95" s="187"/>
      <c r="B95" t="s">
        <v>190</v>
      </c>
      <c r="C95" t="s">
        <v>191</v>
      </c>
      <c r="D95" s="189">
        <v>742.76</v>
      </c>
      <c r="E95"/>
    </row>
    <row r="96" spans="1:5" x14ac:dyDescent="0.2">
      <c r="A96" s="187"/>
      <c r="B96" t="s">
        <v>192</v>
      </c>
      <c r="C96" t="s">
        <v>191</v>
      </c>
      <c r="D96" s="189">
        <v>484.66</v>
      </c>
      <c r="E96"/>
    </row>
    <row r="97" spans="1:5" x14ac:dyDescent="0.2">
      <c r="A97" s="187"/>
      <c r="B97" t="s">
        <v>193</v>
      </c>
      <c r="C97" t="s">
        <v>191</v>
      </c>
      <c r="D97" s="189">
        <v>216.11</v>
      </c>
      <c r="E97"/>
    </row>
    <row r="98" spans="1:5" x14ac:dyDescent="0.2">
      <c r="A98" s="187"/>
      <c r="B98" t="s">
        <v>194</v>
      </c>
      <c r="C98" t="s">
        <v>191</v>
      </c>
      <c r="D98" s="189">
        <v>696.38</v>
      </c>
      <c r="E98"/>
    </row>
    <row r="99" spans="1:5" x14ac:dyDescent="0.2">
      <c r="A99" s="187"/>
      <c r="B99" t="s">
        <v>195</v>
      </c>
      <c r="C99" t="s">
        <v>196</v>
      </c>
      <c r="D99" s="189">
        <v>6001.74</v>
      </c>
      <c r="E99" s="189">
        <f>D99</f>
        <v>6001.74</v>
      </c>
    </row>
    <row r="100" spans="1:5" x14ac:dyDescent="0.2">
      <c r="A100" s="187"/>
      <c r="B100" t="s">
        <v>197</v>
      </c>
      <c r="C100" t="s">
        <v>196</v>
      </c>
      <c r="D100" s="191">
        <v>9403.58</v>
      </c>
      <c r="E100" s="189">
        <f>D100</f>
        <v>9403.58</v>
      </c>
    </row>
    <row r="101" spans="1:5" x14ac:dyDescent="0.2">
      <c r="A101" s="187"/>
      <c r="B101" t="s">
        <v>198</v>
      </c>
      <c r="C101" t="s">
        <v>199</v>
      </c>
      <c r="D101" s="189">
        <v>3700.86</v>
      </c>
      <c r="E101" s="189">
        <f>D101</f>
        <v>3700.86</v>
      </c>
    </row>
    <row r="102" spans="1:5" x14ac:dyDescent="0.2">
      <c r="A102" s="187" t="s">
        <v>200</v>
      </c>
      <c r="B102" t="s">
        <v>201</v>
      </c>
      <c r="C102" t="s">
        <v>199</v>
      </c>
      <c r="D102" s="191">
        <v>251.69</v>
      </c>
      <c r="E102" s="189">
        <f>D102</f>
        <v>251.69</v>
      </c>
    </row>
    <row r="103" spans="1:5" ht="13.5" thickBot="1" x14ac:dyDescent="0.25">
      <c r="A103" s="192"/>
      <c r="C103" s="185" t="s">
        <v>202</v>
      </c>
      <c r="D103" s="193">
        <f>SUM(D93:D102)</f>
        <v>29489.26</v>
      </c>
      <c r="E103" s="194">
        <f>SUM(E99:E102)</f>
        <v>19357.87</v>
      </c>
    </row>
    <row r="104" spans="1:5" x14ac:dyDescent="0.2">
      <c r="A104" s="192"/>
      <c r="C104" s="185" t="s">
        <v>203</v>
      </c>
      <c r="D104" s="195">
        <f>D92+D103</f>
        <v>115533.54999999999</v>
      </c>
      <c r="E104" s="196"/>
    </row>
    <row r="105" spans="1:5" ht="15.75" x14ac:dyDescent="0.25">
      <c r="A105" s="206"/>
      <c r="B105"/>
      <c r="C105" s="185"/>
      <c r="D105" s="195"/>
    </row>
    <row r="106" spans="1:5" ht="15.75" x14ac:dyDescent="0.25">
      <c r="A106" s="206" t="s">
        <v>140</v>
      </c>
      <c r="B106" t="s">
        <v>65</v>
      </c>
      <c r="C106" s="185"/>
      <c r="D106" s="195"/>
    </row>
    <row r="107" spans="1:5" x14ac:dyDescent="0.2">
      <c r="A107" s="205" t="s">
        <v>211</v>
      </c>
      <c r="B107" s="176" t="s">
        <v>149</v>
      </c>
      <c r="C107" s="176" t="s">
        <v>150</v>
      </c>
      <c r="D107" s="200" t="s">
        <v>151</v>
      </c>
    </row>
    <row r="108" spans="1:5" x14ac:dyDescent="0.2">
      <c r="A108" s="207">
        <v>9416</v>
      </c>
      <c r="B108" t="s">
        <v>140</v>
      </c>
      <c r="C108" s="201" t="s">
        <v>260</v>
      </c>
      <c r="D108" s="208">
        <v>5</v>
      </c>
      <c r="E108" t="s">
        <v>265</v>
      </c>
    </row>
    <row r="109" spans="1:5" x14ac:dyDescent="0.2">
      <c r="A109"/>
      <c r="C109" s="167"/>
      <c r="D109" s="202">
        <f>SUM(D108:D108)</f>
        <v>5</v>
      </c>
    </row>
    <row r="110" spans="1:5" x14ac:dyDescent="0.2">
      <c r="A110" s="231" t="s">
        <v>266</v>
      </c>
      <c r="D110" s="195"/>
    </row>
    <row r="111" spans="1:5" x14ac:dyDescent="0.2">
      <c r="D111" s="174"/>
    </row>
    <row r="112" spans="1:5" x14ac:dyDescent="0.2">
      <c r="A112" s="219"/>
      <c r="B112" s="220"/>
      <c r="C112" s="221"/>
      <c r="D112" s="222"/>
      <c r="E112" s="196"/>
    </row>
    <row r="113" spans="1:5" x14ac:dyDescent="0.2">
      <c r="A113" s="223"/>
      <c r="B113" s="224"/>
      <c r="C113" s="224"/>
      <c r="D113" s="225"/>
      <c r="E113" s="220"/>
    </row>
    <row r="114" spans="1:5" ht="15.75" x14ac:dyDescent="0.25">
      <c r="A114" s="226"/>
      <c r="B114" s="218"/>
      <c r="C114" s="221"/>
      <c r="D114" s="222"/>
      <c r="E114" s="220"/>
    </row>
    <row r="115" spans="1:5" x14ac:dyDescent="0.2">
      <c r="A115" s="223"/>
      <c r="B115" s="224"/>
      <c r="C115" s="224"/>
      <c r="D115" s="225"/>
      <c r="E115" s="220"/>
    </row>
    <row r="116" spans="1:5" x14ac:dyDescent="0.2">
      <c r="A116" s="227"/>
      <c r="B116" s="218"/>
      <c r="C116" s="228"/>
      <c r="D116" s="229"/>
      <c r="E116" s="220"/>
    </row>
    <row r="117" spans="1:5" x14ac:dyDescent="0.2">
      <c r="A117" s="218"/>
      <c r="B117" s="220"/>
      <c r="C117" s="230"/>
      <c r="D117" s="196"/>
      <c r="E117" s="220"/>
    </row>
  </sheetData>
  <pageMargins left="0.25" right="0.25" top="0.75" bottom="0.75" header="0.3" footer="0.3"/>
  <pageSetup scale="88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zoomScaleNormal="100" workbookViewId="0">
      <selection activeCell="L22" sqref="L22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5" x14ac:dyDescent="0.25">
      <c r="A9" s="44" t="s">
        <v>5</v>
      </c>
      <c r="B9" s="149" t="s">
        <v>123</v>
      </c>
      <c r="C9" s="38">
        <v>96767</v>
      </c>
      <c r="D9" s="150" t="s">
        <v>117</v>
      </c>
      <c r="E9" s="40">
        <v>403363</v>
      </c>
      <c r="F9" s="40">
        <v>241811.44</v>
      </c>
      <c r="G9" s="41">
        <f t="shared" si="0"/>
        <v>0.59948840126635317</v>
      </c>
      <c r="H9" s="40">
        <v>25003.41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72</v>
      </c>
      <c r="C11" s="38">
        <v>94721</v>
      </c>
      <c r="D11" s="150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3" t="s">
        <v>132</v>
      </c>
      <c r="D12" s="39" t="s">
        <v>56</v>
      </c>
      <c r="E12" s="40">
        <v>15000</v>
      </c>
      <c r="F12" s="40">
        <v>14705.25</v>
      </c>
      <c r="G12" s="41">
        <f t="shared" ref="G12:G22" si="1">F12/E12</f>
        <v>0.98035000000000005</v>
      </c>
      <c r="H12" s="40">
        <v>294.75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58</v>
      </c>
      <c r="C13" s="153" t="s">
        <v>131</v>
      </c>
      <c r="D13" s="39" t="s">
        <v>56</v>
      </c>
      <c r="E13" s="40">
        <v>20000</v>
      </c>
      <c r="F13" s="40">
        <v>20000</v>
      </c>
      <c r="G13" s="41">
        <f t="shared" si="1"/>
        <v>1</v>
      </c>
      <c r="H13" s="40">
        <v>0</v>
      </c>
      <c r="I13" s="46">
        <f t="shared" si="2"/>
        <v>0.66666666666666663</v>
      </c>
      <c r="J13" s="42">
        <v>46568</v>
      </c>
      <c r="K13" s="132" t="s">
        <v>111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5" x14ac:dyDescent="0.25">
      <c r="A15" s="37"/>
      <c r="B15" s="45" t="s">
        <v>60</v>
      </c>
      <c r="C15" s="153" t="s">
        <v>130</v>
      </c>
      <c r="D15" s="39" t="s">
        <v>56</v>
      </c>
      <c r="E15" s="40">
        <v>110770</v>
      </c>
      <c r="F15" s="40">
        <v>81919.75</v>
      </c>
      <c r="G15" s="41">
        <f t="shared" si="1"/>
        <v>0.73954816285998015</v>
      </c>
      <c r="H15" s="40">
        <v>24124.7</v>
      </c>
      <c r="I15" s="46">
        <f t="shared" si="2"/>
        <v>0.66666666666666663</v>
      </c>
      <c r="J15" s="42">
        <v>45838</v>
      </c>
      <c r="K15" s="132" t="s">
        <v>111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59</v>
      </c>
      <c r="C16" s="64" t="s">
        <v>129</v>
      </c>
      <c r="D16" s="65" t="s">
        <v>56</v>
      </c>
      <c r="E16" s="66">
        <v>126713</v>
      </c>
      <c r="F16" s="66">
        <v>73798.89</v>
      </c>
      <c r="G16" s="67">
        <f t="shared" si="1"/>
        <v>0.58240977642388703</v>
      </c>
      <c r="H16" s="66">
        <v>4006.91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93</v>
      </c>
      <c r="D17" s="39" t="s">
        <v>56</v>
      </c>
      <c r="E17" s="40">
        <v>40000</v>
      </c>
      <c r="F17" s="40">
        <v>40000</v>
      </c>
      <c r="G17" s="41">
        <f t="shared" si="1"/>
        <v>1</v>
      </c>
      <c r="H17" s="40"/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5" hidden="1" x14ac:dyDescent="0.25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79</v>
      </c>
      <c r="C20" s="153" t="s">
        <v>126</v>
      </c>
      <c r="D20" s="39" t="s">
        <v>56</v>
      </c>
      <c r="E20" s="40">
        <v>45000</v>
      </c>
      <c r="F20" s="40">
        <v>41680.11</v>
      </c>
      <c r="G20" s="41">
        <f t="shared" si="1"/>
        <v>0.9262246666666667</v>
      </c>
      <c r="H20" s="40"/>
      <c r="I20" s="46">
        <f>N20/M20</f>
        <v>0.33333333333333331</v>
      </c>
      <c r="J20" s="42">
        <v>46203</v>
      </c>
      <c r="K20" s="43" t="s">
        <v>57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4" t="s">
        <v>127</v>
      </c>
      <c r="C21" s="136"/>
      <c r="D21" s="133" t="s">
        <v>110</v>
      </c>
      <c r="E21" s="40">
        <v>10000</v>
      </c>
      <c r="F21" s="40">
        <v>5305.2</v>
      </c>
      <c r="G21" s="41">
        <f t="shared" si="1"/>
        <v>0.53051999999999999</v>
      </c>
      <c r="H21" s="40">
        <v>5657.31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155" t="s">
        <v>113</v>
      </c>
      <c r="C22" s="153" t="s">
        <v>128</v>
      </c>
      <c r="D22" s="137" t="s">
        <v>110</v>
      </c>
      <c r="E22" s="40">
        <v>125000</v>
      </c>
      <c r="F22" s="40">
        <v>125000</v>
      </c>
      <c r="G22" s="41">
        <f t="shared" si="1"/>
        <v>1</v>
      </c>
      <c r="H22" s="40">
        <v>0</v>
      </c>
      <c r="I22" s="46">
        <f>N22/M22</f>
        <v>0.33333333333333331</v>
      </c>
      <c r="J22" s="42">
        <v>46203</v>
      </c>
      <c r="K22" s="132" t="s">
        <v>111</v>
      </c>
      <c r="L22" s="156" t="s">
        <v>135</v>
      </c>
      <c r="M22" s="37">
        <v>12</v>
      </c>
      <c r="N22" s="47">
        <v>4</v>
      </c>
      <c r="O22" s="23"/>
    </row>
    <row r="23" spans="1:16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264101.17</v>
      </c>
      <c r="G26" s="41">
        <f t="shared" si="3"/>
        <v>0.48414513290559119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7480</v>
      </c>
      <c r="G27" s="41">
        <f t="shared" si="3"/>
        <v>1</v>
      </c>
      <c r="H27" s="40">
        <v>0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5" x14ac:dyDescent="0.25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17756.3</v>
      </c>
      <c r="G28" s="41">
        <f t="shared" si="3"/>
        <v>1</v>
      </c>
      <c r="H28" s="40">
        <v>0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5" x14ac:dyDescent="0.25">
      <c r="A29" s="44" t="s">
        <v>124</v>
      </c>
      <c r="B29" s="151"/>
      <c r="C29" s="38"/>
      <c r="D29" s="150"/>
      <c r="E29" s="40"/>
      <c r="F29" s="40"/>
      <c r="G29" s="41"/>
      <c r="H29" s="40"/>
      <c r="I29" s="51"/>
      <c r="J29" s="42"/>
      <c r="K29" s="152" t="s">
        <v>125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3091082.3</v>
      </c>
      <c r="F30" s="40">
        <f>SUM(F6:F29)</f>
        <v>933558.1100000001</v>
      </c>
      <c r="G30" s="41">
        <f>F30/E30</f>
        <v>0.30201658170020262</v>
      </c>
      <c r="H30" s="40">
        <f>SUM(H6:H29)</f>
        <v>59087.08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5" x14ac:dyDescent="0.25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1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48"/>
  <sheetViews>
    <sheetView zoomScaleNormal="100" workbookViewId="0">
      <selection activeCell="N28" sqref="N28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2" spans="1:11" ht="20.25" x14ac:dyDescent="0.3">
      <c r="A2" s="10" t="s">
        <v>8</v>
      </c>
      <c r="G2">
        <v>2025</v>
      </c>
    </row>
    <row r="3" spans="1:11" x14ac:dyDescent="0.2">
      <c r="A3" t="s">
        <v>9</v>
      </c>
    </row>
    <row r="5" spans="1:11" x14ac:dyDescent="0.2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I6*J6</f>
        <v>27207</v>
      </c>
    </row>
    <row r="7" spans="1:11" x14ac:dyDescent="0.2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I7*J7</f>
        <v>67093.98</v>
      </c>
    </row>
    <row r="8" spans="1:11" x14ac:dyDescent="0.2">
      <c r="D8" s="15">
        <v>0</v>
      </c>
      <c r="E8" s="15">
        <v>0</v>
      </c>
      <c r="H8" t="s">
        <v>120</v>
      </c>
      <c r="I8">
        <v>70</v>
      </c>
      <c r="J8" s="15">
        <v>40</v>
      </c>
      <c r="K8" s="15">
        <f t="shared" si="1"/>
        <v>2800</v>
      </c>
    </row>
    <row r="9" spans="1:11" ht="13.5" thickBot="1" x14ac:dyDescent="0.25">
      <c r="D9" s="15">
        <v>0</v>
      </c>
      <c r="E9" s="16">
        <v>0</v>
      </c>
      <c r="J9" s="15">
        <v>0</v>
      </c>
      <c r="K9" s="15">
        <v>0</v>
      </c>
    </row>
    <row r="10" spans="1:11" ht="13.5" thickBot="1" x14ac:dyDescent="0.25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">
      <c r="D11" s="15"/>
      <c r="E11" s="17"/>
      <c r="J11" s="15"/>
      <c r="K11" s="17">
        <f>SUM(K6:K10)</f>
        <v>97100.98</v>
      </c>
    </row>
    <row r="12" spans="1:11" x14ac:dyDescent="0.2">
      <c r="D12" s="15"/>
      <c r="J12" s="15"/>
    </row>
    <row r="13" spans="1:11" x14ac:dyDescent="0.2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I13">
        <v>435</v>
      </c>
      <c r="J13" s="15">
        <v>58.95</v>
      </c>
      <c r="K13" s="15">
        <f t="shared" ref="K13:K15" si="3">J13*I13</f>
        <v>25643.25</v>
      </c>
    </row>
    <row r="14" spans="1:11" x14ac:dyDescent="0.2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I14">
        <v>508</v>
      </c>
      <c r="J14" s="15">
        <v>117.37</v>
      </c>
      <c r="K14" s="15">
        <f t="shared" si="3"/>
        <v>59623.96</v>
      </c>
    </row>
    <row r="15" spans="1:11" x14ac:dyDescent="0.2">
      <c r="B15" t="s">
        <v>120</v>
      </c>
      <c r="C15">
        <v>16</v>
      </c>
      <c r="D15" s="15">
        <v>40</v>
      </c>
      <c r="E15" s="15">
        <f t="shared" si="2"/>
        <v>640</v>
      </c>
      <c r="H15" t="s">
        <v>120</v>
      </c>
      <c r="I15">
        <v>82</v>
      </c>
      <c r="J15" s="15">
        <v>39.869999999999997</v>
      </c>
      <c r="K15" s="15">
        <f t="shared" si="3"/>
        <v>3269.3399999999997</v>
      </c>
    </row>
    <row r="16" spans="1:11" x14ac:dyDescent="0.2">
      <c r="D16" s="15">
        <v>0</v>
      </c>
      <c r="E16" s="15">
        <v>0</v>
      </c>
      <c r="J16" s="15">
        <v>0</v>
      </c>
      <c r="K16" s="15">
        <v>0</v>
      </c>
    </row>
    <row r="17" spans="1:11" ht="13.5" thickBot="1" x14ac:dyDescent="0.25">
      <c r="D17" s="15">
        <v>0</v>
      </c>
      <c r="E17" s="16">
        <v>0</v>
      </c>
      <c r="J17" s="15">
        <v>0</v>
      </c>
      <c r="K17" s="16">
        <v>0</v>
      </c>
    </row>
    <row r="18" spans="1:11" x14ac:dyDescent="0.2">
      <c r="D18" s="15"/>
      <c r="E18" s="17">
        <f>SUM(E13:E17)</f>
        <v>76650.48</v>
      </c>
      <c r="J18" s="15"/>
      <c r="K18" s="17">
        <f>SUM(K13:K17)</f>
        <v>88536.549999999988</v>
      </c>
    </row>
    <row r="19" spans="1:11" x14ac:dyDescent="0.2">
      <c r="D19" s="15"/>
      <c r="J19" s="15"/>
    </row>
    <row r="20" spans="1:11" x14ac:dyDescent="0.2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I20">
        <v>461</v>
      </c>
      <c r="J20" s="15">
        <v>58.95</v>
      </c>
      <c r="K20" s="15">
        <f t="shared" ref="K20:K22" si="5">J20*I20</f>
        <v>27175.95</v>
      </c>
    </row>
    <row r="21" spans="1:11" x14ac:dyDescent="0.2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I21">
        <v>484</v>
      </c>
      <c r="J21" s="15">
        <v>117.37</v>
      </c>
      <c r="K21" s="15">
        <f t="shared" si="5"/>
        <v>56807.08</v>
      </c>
    </row>
    <row r="22" spans="1:11" x14ac:dyDescent="0.2">
      <c r="B22" t="s">
        <v>120</v>
      </c>
      <c r="C22">
        <v>32</v>
      </c>
      <c r="D22" s="15">
        <v>40</v>
      </c>
      <c r="E22" s="15">
        <f t="shared" si="4"/>
        <v>1280</v>
      </c>
      <c r="H22" t="s">
        <v>120</v>
      </c>
      <c r="I22">
        <v>92</v>
      </c>
      <c r="J22" s="15">
        <v>39.869999999999997</v>
      </c>
      <c r="K22" s="15">
        <f t="shared" si="5"/>
        <v>3668.04</v>
      </c>
    </row>
    <row r="23" spans="1:11" x14ac:dyDescent="0.2">
      <c r="D23" s="15">
        <v>0</v>
      </c>
      <c r="E23" s="15">
        <v>0</v>
      </c>
      <c r="J23" s="15">
        <v>0</v>
      </c>
      <c r="K23" s="15">
        <v>0</v>
      </c>
    </row>
    <row r="24" spans="1:11" ht="13.5" thickBot="1" x14ac:dyDescent="0.25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">
      <c r="D25" s="15"/>
      <c r="E25" s="17">
        <f>SUM(E20:E24)</f>
        <v>80559.289999999994</v>
      </c>
      <c r="J25" s="15"/>
      <c r="K25" s="17">
        <f>SUM(K20:K24)</f>
        <v>87651.069999999992</v>
      </c>
    </row>
    <row r="26" spans="1:11" x14ac:dyDescent="0.2">
      <c r="D26" s="15"/>
      <c r="J26" s="15"/>
    </row>
    <row r="27" spans="1:11" x14ac:dyDescent="0.2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I27">
        <v>467</v>
      </c>
      <c r="J27" s="15">
        <v>58.95</v>
      </c>
      <c r="K27" s="15">
        <f t="shared" ref="K27:K29" si="7">J27*I27</f>
        <v>27529.65</v>
      </c>
    </row>
    <row r="28" spans="1:11" x14ac:dyDescent="0.2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I28">
        <v>483</v>
      </c>
      <c r="J28" s="15">
        <v>117.37</v>
      </c>
      <c r="K28" s="15">
        <f t="shared" si="7"/>
        <v>56689.71</v>
      </c>
    </row>
    <row r="29" spans="1:11" x14ac:dyDescent="0.2">
      <c r="B29" t="s">
        <v>120</v>
      </c>
      <c r="C29">
        <v>48</v>
      </c>
      <c r="D29" s="15">
        <v>40</v>
      </c>
      <c r="E29" s="15">
        <f t="shared" si="6"/>
        <v>1920</v>
      </c>
      <c r="H29" t="s">
        <v>120</v>
      </c>
      <c r="I29">
        <v>108</v>
      </c>
      <c r="J29" s="15">
        <v>39.869999999999997</v>
      </c>
      <c r="K29" s="15">
        <f t="shared" si="7"/>
        <v>4305.96</v>
      </c>
    </row>
    <row r="30" spans="1:11" x14ac:dyDescent="0.2">
      <c r="D30" s="15">
        <v>0</v>
      </c>
      <c r="E30" s="15">
        <v>0</v>
      </c>
      <c r="J30" s="15">
        <v>0</v>
      </c>
      <c r="K30" s="15">
        <v>0</v>
      </c>
    </row>
    <row r="31" spans="1:11" ht="13.5" thickBot="1" x14ac:dyDescent="0.25">
      <c r="D31" s="15">
        <v>0</v>
      </c>
      <c r="E31" s="16">
        <v>0</v>
      </c>
      <c r="J31" s="15">
        <v>0</v>
      </c>
      <c r="K31" s="16">
        <v>0</v>
      </c>
    </row>
    <row r="32" spans="1:11" x14ac:dyDescent="0.2">
      <c r="D32" s="15"/>
      <c r="E32" s="17">
        <f>SUM(E27:E31)</f>
        <v>81637.67</v>
      </c>
      <c r="J32" s="15"/>
      <c r="K32" s="17">
        <f>SUM(K27:K31)</f>
        <v>88525.32</v>
      </c>
    </row>
    <row r="33" spans="1:11" x14ac:dyDescent="0.2">
      <c r="D33" s="15"/>
      <c r="J33" s="15"/>
      <c r="K33" s="17"/>
    </row>
    <row r="34" spans="1:11" x14ac:dyDescent="0.2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J34" s="15">
        <v>58.95</v>
      </c>
      <c r="K34" s="15">
        <f t="shared" ref="K34:K36" si="9">J34*I34</f>
        <v>0</v>
      </c>
    </row>
    <row r="35" spans="1:11" x14ac:dyDescent="0.2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J35" s="15">
        <v>117.37</v>
      </c>
      <c r="K35" s="15">
        <f t="shared" si="9"/>
        <v>0</v>
      </c>
    </row>
    <row r="36" spans="1:11" x14ac:dyDescent="0.2">
      <c r="B36" t="s">
        <v>120</v>
      </c>
      <c r="C36">
        <v>64</v>
      </c>
      <c r="D36" s="15">
        <v>40</v>
      </c>
      <c r="E36" s="15">
        <f t="shared" si="8"/>
        <v>2560</v>
      </c>
      <c r="H36" t="s">
        <v>120</v>
      </c>
      <c r="J36" s="15">
        <v>39.869999999999997</v>
      </c>
      <c r="K36" s="15">
        <f t="shared" si="9"/>
        <v>0</v>
      </c>
    </row>
    <row r="37" spans="1:11" x14ac:dyDescent="0.2">
      <c r="D37" s="15">
        <v>0</v>
      </c>
      <c r="E37" s="15">
        <v>0</v>
      </c>
      <c r="J37" s="15">
        <v>0</v>
      </c>
      <c r="K37" s="15">
        <v>0</v>
      </c>
    </row>
    <row r="38" spans="1:11" ht="13.5" thickBot="1" x14ac:dyDescent="0.25">
      <c r="D38" s="15">
        <v>0</v>
      </c>
      <c r="E38" s="16">
        <v>0</v>
      </c>
      <c r="J38" s="15">
        <v>0</v>
      </c>
      <c r="K38" s="16">
        <v>0</v>
      </c>
    </row>
    <row r="39" spans="1:11" x14ac:dyDescent="0.2">
      <c r="D39" s="15"/>
      <c r="E39" s="17">
        <f>SUM(E34:E38)</f>
        <v>86574.299999999988</v>
      </c>
      <c r="J39" s="15"/>
      <c r="K39" s="17">
        <f>SUM(K34:K38)</f>
        <v>0</v>
      </c>
    </row>
    <row r="40" spans="1:11" x14ac:dyDescent="0.2">
      <c r="D40" s="15"/>
      <c r="J40" s="15"/>
      <c r="K40" s="17"/>
    </row>
    <row r="41" spans="1:11" x14ac:dyDescent="0.2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J41" s="15">
        <v>58.95</v>
      </c>
      <c r="K41" s="15">
        <f t="shared" ref="K41:K43" si="11">J41*I41</f>
        <v>0</v>
      </c>
    </row>
    <row r="42" spans="1:11" x14ac:dyDescent="0.2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J42" s="15">
        <v>117.37</v>
      </c>
      <c r="K42" s="15">
        <f t="shared" si="11"/>
        <v>0</v>
      </c>
    </row>
    <row r="43" spans="1:11" x14ac:dyDescent="0.2">
      <c r="B43" t="s">
        <v>120</v>
      </c>
      <c r="C43">
        <v>80</v>
      </c>
      <c r="D43" s="15">
        <v>40</v>
      </c>
      <c r="E43" s="15">
        <f t="shared" si="10"/>
        <v>3200</v>
      </c>
      <c r="H43" t="s">
        <v>120</v>
      </c>
      <c r="J43" s="15">
        <v>39.869999999999997</v>
      </c>
      <c r="K43" s="15">
        <f t="shared" si="11"/>
        <v>0</v>
      </c>
    </row>
    <row r="44" spans="1:11" x14ac:dyDescent="0.2">
      <c r="D44" s="15">
        <v>0</v>
      </c>
      <c r="E44" s="15">
        <v>0</v>
      </c>
      <c r="J44" s="15">
        <v>0</v>
      </c>
      <c r="K44" s="15">
        <v>0</v>
      </c>
    </row>
    <row r="45" spans="1:11" ht="13.5" thickBot="1" x14ac:dyDescent="0.25">
      <c r="D45" s="15">
        <v>0</v>
      </c>
      <c r="E45" s="16">
        <v>0</v>
      </c>
      <c r="J45" s="15">
        <v>0</v>
      </c>
      <c r="K45" s="16">
        <v>0</v>
      </c>
    </row>
    <row r="46" spans="1:11" x14ac:dyDescent="0.2">
      <c r="D46" s="15"/>
      <c r="E46" s="17">
        <f>SUM(E41:E45)</f>
        <v>90415.069999999992</v>
      </c>
      <c r="J46" s="15"/>
      <c r="K46" s="17">
        <f>SUM(K41:K45)</f>
        <v>0</v>
      </c>
    </row>
    <row r="47" spans="1:11" x14ac:dyDescent="0.2">
      <c r="B47" s="147"/>
      <c r="C47" s="147"/>
      <c r="D47" s="147"/>
      <c r="E47" s="147"/>
    </row>
    <row r="48" spans="1:11" x14ac:dyDescent="0.2">
      <c r="B48" s="148"/>
      <c r="C48" s="148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N58"/>
  <sheetViews>
    <sheetView zoomScaleNormal="100" workbookViewId="0">
      <selection sqref="A1:N58"/>
    </sheetView>
  </sheetViews>
  <sheetFormatPr defaultRowHeight="12.75" x14ac:dyDescent="0.2"/>
  <cols>
    <col min="1" max="4" width="9.140625" style="1"/>
    <col min="5" max="5" width="2.28515625" style="1" customWidth="1"/>
    <col min="6" max="9" width="9.140625" style="1"/>
    <col min="10" max="10" width="2.140625" style="1" customWidth="1"/>
    <col min="11" max="13" width="9.140625" style="1"/>
  </cols>
  <sheetData>
    <row r="1" spans="1:14" ht="15.75" x14ac:dyDescent="0.25">
      <c r="A1" s="2" t="s">
        <v>25</v>
      </c>
      <c r="B1"/>
      <c r="C1"/>
      <c r="D1"/>
      <c r="E1"/>
      <c r="F1"/>
      <c r="G1"/>
      <c r="H1" s="2" t="s">
        <v>119</v>
      </c>
      <c r="I1" s="18"/>
      <c r="J1"/>
      <c r="K1"/>
      <c r="L1"/>
      <c r="M1"/>
    </row>
    <row r="2" spans="1:14" x14ac:dyDescent="0.2">
      <c r="A2" s="7"/>
      <c r="B2"/>
      <c r="D2"/>
      <c r="E2"/>
      <c r="F2"/>
      <c r="G2"/>
      <c r="H2"/>
      <c r="I2"/>
      <c r="J2"/>
      <c r="K2"/>
      <c r="M2"/>
    </row>
    <row r="3" spans="1:14" ht="15.75" x14ac:dyDescent="0.25">
      <c r="A3" s="3" t="s">
        <v>4</v>
      </c>
      <c r="B3"/>
      <c r="C3"/>
      <c r="D3" s="1" t="s">
        <v>26</v>
      </c>
      <c r="E3"/>
      <c r="F3"/>
      <c r="G3"/>
      <c r="H3"/>
      <c r="I3"/>
      <c r="J3"/>
      <c r="K3"/>
      <c r="L3" s="1" t="s">
        <v>27</v>
      </c>
      <c r="M3"/>
    </row>
    <row r="4" spans="1:14" x14ac:dyDescent="0.2">
      <c r="A4" s="19"/>
      <c r="B4" s="20" t="s">
        <v>28</v>
      </c>
      <c r="C4" s="19"/>
      <c r="D4" s="19"/>
      <c r="E4" s="26"/>
      <c r="F4" s="20" t="s">
        <v>29</v>
      </c>
      <c r="G4" s="19"/>
      <c r="H4" s="19"/>
      <c r="I4" s="19"/>
      <c r="J4" s="26"/>
      <c r="K4" s="20" t="s">
        <v>30</v>
      </c>
      <c r="L4" s="19"/>
      <c r="M4" s="9"/>
      <c r="N4" s="4"/>
    </row>
    <row r="5" spans="1:14" x14ac:dyDescent="0.2">
      <c r="A5" s="5" t="s">
        <v>31</v>
      </c>
      <c r="B5" s="5" t="s">
        <v>32</v>
      </c>
      <c r="C5" s="5" t="s">
        <v>33</v>
      </c>
      <c r="D5" s="5" t="s">
        <v>66</v>
      </c>
      <c r="E5" s="27"/>
      <c r="F5" s="5" t="s">
        <v>32</v>
      </c>
      <c r="G5" s="5" t="s">
        <v>33</v>
      </c>
      <c r="H5" s="5" t="s">
        <v>66</v>
      </c>
      <c r="I5" s="4" t="s">
        <v>34</v>
      </c>
      <c r="J5" s="28"/>
      <c r="K5" s="5" t="s">
        <v>32</v>
      </c>
      <c r="L5" s="5" t="s">
        <v>33</v>
      </c>
      <c r="M5" s="5" t="s">
        <v>66</v>
      </c>
      <c r="N5" s="4" t="s">
        <v>34</v>
      </c>
    </row>
    <row r="6" spans="1:14" x14ac:dyDescent="0.2">
      <c r="A6" s="4"/>
      <c r="B6" s="5"/>
      <c r="C6" s="5"/>
      <c r="D6" s="31">
        <v>206.5</v>
      </c>
      <c r="E6" s="27"/>
      <c r="F6" s="5"/>
      <c r="G6" s="5"/>
      <c r="H6" s="21">
        <v>40</v>
      </c>
      <c r="I6" s="5"/>
      <c r="J6" s="27"/>
      <c r="K6" s="5"/>
      <c r="L6" s="5"/>
      <c r="M6" s="31">
        <v>153.5</v>
      </c>
      <c r="N6" s="5"/>
    </row>
    <row r="7" spans="1:14" x14ac:dyDescent="0.2">
      <c r="A7" s="5" t="s">
        <v>13</v>
      </c>
      <c r="B7" s="5">
        <v>12</v>
      </c>
      <c r="C7" s="5">
        <v>11</v>
      </c>
      <c r="D7" s="5">
        <f>D6+B7-C7</f>
        <v>207.5</v>
      </c>
      <c r="E7" s="27"/>
      <c r="F7" s="5">
        <v>44</v>
      </c>
      <c r="G7" s="5">
        <v>58</v>
      </c>
      <c r="H7" s="5">
        <f>H6+F7-G7</f>
        <v>26</v>
      </c>
      <c r="I7" s="22"/>
      <c r="J7" s="27"/>
      <c r="K7" s="5">
        <v>8</v>
      </c>
      <c r="L7" s="5">
        <v>10</v>
      </c>
      <c r="M7" s="5">
        <f>M6+K7-L7</f>
        <v>151.5</v>
      </c>
      <c r="N7" s="135"/>
    </row>
    <row r="8" spans="1:14" x14ac:dyDescent="0.2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27"/>
      <c r="F8" s="5">
        <v>19</v>
      </c>
      <c r="G8" s="5">
        <v>20</v>
      </c>
      <c r="H8" s="5">
        <f t="shared" ref="H8:H18" si="1">H7+F8-G8</f>
        <v>25</v>
      </c>
      <c r="I8" s="5"/>
      <c r="J8" s="27"/>
      <c r="K8" s="5">
        <v>8</v>
      </c>
      <c r="L8" s="5">
        <v>9</v>
      </c>
      <c r="M8" s="5">
        <f t="shared" ref="M8:M18" si="2">M7+K8-L8</f>
        <v>150.5</v>
      </c>
      <c r="N8" s="5"/>
    </row>
    <row r="9" spans="1:14" x14ac:dyDescent="0.2">
      <c r="A9" s="5" t="s">
        <v>17</v>
      </c>
      <c r="B9" s="5">
        <v>12</v>
      </c>
      <c r="C9" s="5">
        <v>0</v>
      </c>
      <c r="D9" s="5">
        <f t="shared" si="0"/>
        <v>231.5</v>
      </c>
      <c r="E9" s="27"/>
      <c r="F9" s="5">
        <v>10</v>
      </c>
      <c r="G9" s="5">
        <v>4</v>
      </c>
      <c r="H9" s="5">
        <f t="shared" si="1"/>
        <v>31</v>
      </c>
      <c r="I9" s="5"/>
      <c r="J9" s="27"/>
      <c r="K9" s="5">
        <v>8</v>
      </c>
      <c r="L9" s="5">
        <v>7</v>
      </c>
      <c r="M9" s="5">
        <f t="shared" si="2"/>
        <v>151.5</v>
      </c>
      <c r="N9" s="5"/>
    </row>
    <row r="10" spans="1:14" x14ac:dyDescent="0.2">
      <c r="A10" s="5" t="s">
        <v>19</v>
      </c>
      <c r="B10" s="5">
        <v>12</v>
      </c>
      <c r="C10" s="5">
        <v>0</v>
      </c>
      <c r="D10" s="5">
        <f t="shared" si="0"/>
        <v>243.5</v>
      </c>
      <c r="E10" s="27"/>
      <c r="F10" s="5">
        <v>17</v>
      </c>
      <c r="G10" s="5">
        <v>38</v>
      </c>
      <c r="H10" s="5">
        <f t="shared" si="1"/>
        <v>10</v>
      </c>
      <c r="I10" s="5"/>
      <c r="J10" s="27"/>
      <c r="K10" s="5">
        <v>8</v>
      </c>
      <c r="L10" s="5">
        <v>0</v>
      </c>
      <c r="M10" s="5">
        <f t="shared" si="2"/>
        <v>159.5</v>
      </c>
      <c r="N10" s="5"/>
    </row>
    <row r="11" spans="1:14" x14ac:dyDescent="0.2">
      <c r="A11" s="5" t="s">
        <v>22</v>
      </c>
      <c r="B11" s="5">
        <v>12</v>
      </c>
      <c r="C11" s="5">
        <v>0</v>
      </c>
      <c r="D11" s="5">
        <f t="shared" si="0"/>
        <v>255.5</v>
      </c>
      <c r="E11" s="27"/>
      <c r="F11" s="5">
        <v>21</v>
      </c>
      <c r="G11" s="5">
        <v>0</v>
      </c>
      <c r="H11" s="5">
        <f t="shared" si="1"/>
        <v>31</v>
      </c>
      <c r="I11" s="5" t="s">
        <v>65</v>
      </c>
      <c r="J11" s="27"/>
      <c r="K11" s="5">
        <v>8</v>
      </c>
      <c r="L11" s="5">
        <v>5</v>
      </c>
      <c r="M11" s="5">
        <f t="shared" si="2"/>
        <v>162.5</v>
      </c>
      <c r="N11" s="5"/>
    </row>
    <row r="12" spans="1:14" x14ac:dyDescent="0.2">
      <c r="A12" s="5" t="s">
        <v>24</v>
      </c>
      <c r="B12" s="5">
        <v>12</v>
      </c>
      <c r="C12" s="5">
        <v>13</v>
      </c>
      <c r="D12" s="5">
        <f t="shared" si="0"/>
        <v>254.5</v>
      </c>
      <c r="E12" s="27"/>
      <c r="F12" s="5">
        <v>15</v>
      </c>
      <c r="G12" s="5">
        <v>0</v>
      </c>
      <c r="H12" s="5">
        <f t="shared" si="1"/>
        <v>46</v>
      </c>
      <c r="I12" s="5"/>
      <c r="J12" s="27"/>
      <c r="K12" s="5">
        <v>8</v>
      </c>
      <c r="L12" s="5">
        <v>0</v>
      </c>
      <c r="M12" s="5">
        <f t="shared" si="2"/>
        <v>170.5</v>
      </c>
      <c r="N12" s="5"/>
    </row>
    <row r="13" spans="1:14" x14ac:dyDescent="0.2">
      <c r="A13" s="5" t="s">
        <v>35</v>
      </c>
      <c r="B13" s="5">
        <v>12</v>
      </c>
      <c r="C13" s="5">
        <v>5</v>
      </c>
      <c r="D13" s="5">
        <f t="shared" si="0"/>
        <v>261.5</v>
      </c>
      <c r="E13" s="27"/>
      <c r="F13" s="5">
        <v>21</v>
      </c>
      <c r="G13" s="5">
        <v>46</v>
      </c>
      <c r="H13" s="5">
        <f t="shared" si="1"/>
        <v>21</v>
      </c>
      <c r="I13" s="5"/>
      <c r="J13" s="27"/>
      <c r="K13" s="5">
        <v>8</v>
      </c>
      <c r="L13" s="5">
        <v>11</v>
      </c>
      <c r="M13" s="5">
        <f t="shared" si="2"/>
        <v>167.5</v>
      </c>
      <c r="N13" s="5"/>
    </row>
    <row r="14" spans="1:14" x14ac:dyDescent="0.2">
      <c r="A14" s="5" t="s">
        <v>16</v>
      </c>
      <c r="B14" s="5">
        <v>12</v>
      </c>
      <c r="C14" s="5">
        <v>30</v>
      </c>
      <c r="D14" s="5">
        <f t="shared" si="0"/>
        <v>243.5</v>
      </c>
      <c r="E14" s="27"/>
      <c r="F14" s="5">
        <v>3</v>
      </c>
      <c r="G14" s="5">
        <v>8</v>
      </c>
      <c r="H14" s="5">
        <f t="shared" si="1"/>
        <v>16</v>
      </c>
      <c r="I14" s="5"/>
      <c r="J14" s="27"/>
      <c r="K14" s="5">
        <v>8</v>
      </c>
      <c r="L14" s="5">
        <v>0</v>
      </c>
      <c r="M14" s="5">
        <f t="shared" si="2"/>
        <v>175.5</v>
      </c>
      <c r="N14" s="5"/>
    </row>
    <row r="15" spans="1:14" x14ac:dyDescent="0.2">
      <c r="A15" s="5" t="s">
        <v>36</v>
      </c>
      <c r="B15" s="5">
        <v>12</v>
      </c>
      <c r="C15" s="5">
        <v>0</v>
      </c>
      <c r="D15" s="5">
        <f t="shared" si="0"/>
        <v>255.5</v>
      </c>
      <c r="E15" s="27"/>
      <c r="F15" s="5">
        <v>12</v>
      </c>
      <c r="G15" s="5">
        <v>0</v>
      </c>
      <c r="H15" s="5">
        <f t="shared" si="1"/>
        <v>28</v>
      </c>
      <c r="I15" s="5"/>
      <c r="J15" s="27"/>
      <c r="K15" s="5">
        <v>8</v>
      </c>
      <c r="L15" s="5">
        <v>6</v>
      </c>
      <c r="M15" s="5">
        <f t="shared" si="2"/>
        <v>177.5</v>
      </c>
      <c r="N15" s="5"/>
    </row>
    <row r="16" spans="1:14" x14ac:dyDescent="0.2">
      <c r="A16" s="5" t="s">
        <v>20</v>
      </c>
      <c r="B16" s="5">
        <v>12</v>
      </c>
      <c r="C16" s="5">
        <v>0</v>
      </c>
      <c r="D16" s="5">
        <f t="shared" si="0"/>
        <v>267.5</v>
      </c>
      <c r="E16" s="27"/>
      <c r="F16" s="5">
        <v>14</v>
      </c>
      <c r="G16" s="5">
        <v>28</v>
      </c>
      <c r="H16" s="5">
        <f t="shared" si="1"/>
        <v>14</v>
      </c>
      <c r="I16" s="5"/>
      <c r="J16" s="27"/>
      <c r="K16" s="5">
        <v>8</v>
      </c>
      <c r="L16" s="5">
        <v>0</v>
      </c>
      <c r="M16" s="5">
        <f t="shared" si="2"/>
        <v>185.5</v>
      </c>
      <c r="N16" s="5"/>
    </row>
    <row r="17" spans="1:14" x14ac:dyDescent="0.2">
      <c r="A17" s="5" t="s">
        <v>21</v>
      </c>
      <c r="B17" s="5">
        <v>12</v>
      </c>
      <c r="C17" s="5">
        <v>0</v>
      </c>
      <c r="D17" s="5">
        <f t="shared" si="0"/>
        <v>279.5</v>
      </c>
      <c r="E17" s="27"/>
      <c r="F17" s="5">
        <v>0</v>
      </c>
      <c r="G17" s="5">
        <v>0</v>
      </c>
      <c r="H17" s="5">
        <f t="shared" si="1"/>
        <v>14</v>
      </c>
      <c r="I17" s="5"/>
      <c r="J17" s="27"/>
      <c r="K17" s="5">
        <v>8</v>
      </c>
      <c r="L17" s="5">
        <v>0</v>
      </c>
      <c r="M17" s="5">
        <f t="shared" si="2"/>
        <v>193.5</v>
      </c>
      <c r="N17" s="5"/>
    </row>
    <row r="18" spans="1:14" x14ac:dyDescent="0.2">
      <c r="A18" s="5" t="s">
        <v>23</v>
      </c>
      <c r="B18" s="5">
        <v>12</v>
      </c>
      <c r="C18" s="5">
        <v>0</v>
      </c>
      <c r="D18" s="5">
        <f t="shared" si="0"/>
        <v>291.5</v>
      </c>
      <c r="E18" s="27"/>
      <c r="F18" s="5">
        <v>0</v>
      </c>
      <c r="G18" s="5">
        <v>0</v>
      </c>
      <c r="H18" s="5">
        <f t="shared" si="1"/>
        <v>14</v>
      </c>
      <c r="I18" s="122"/>
      <c r="J18" s="27"/>
      <c r="K18" s="5">
        <v>8</v>
      </c>
      <c r="L18" s="5">
        <v>0</v>
      </c>
      <c r="M18" s="5">
        <f t="shared" si="2"/>
        <v>201.5</v>
      </c>
      <c r="N18" s="135"/>
    </row>
    <row r="19" spans="1:14" x14ac:dyDescent="0.2">
      <c r="A19" s="6" t="s">
        <v>37</v>
      </c>
      <c r="B19" s="5">
        <v>96</v>
      </c>
      <c r="C19" s="5">
        <v>12</v>
      </c>
      <c r="D19" s="5"/>
      <c r="E19" s="27"/>
      <c r="F19" s="5">
        <f>SUM(F7:F18)</f>
        <v>176</v>
      </c>
      <c r="G19" s="5">
        <f>SUM(G7:G18)</f>
        <v>202</v>
      </c>
      <c r="H19" s="5"/>
      <c r="I19" s="5"/>
      <c r="J19" s="27"/>
      <c r="K19" s="5">
        <v>96</v>
      </c>
      <c r="L19" s="5">
        <f>SUM(L7:L18)</f>
        <v>48</v>
      </c>
      <c r="M19" s="5"/>
      <c r="N19" s="5"/>
    </row>
    <row r="20" spans="1:14" x14ac:dyDescent="0.2">
      <c r="A20" s="6" t="s">
        <v>38</v>
      </c>
      <c r="B20" s="5" t="s">
        <v>39</v>
      </c>
      <c r="C20" s="5"/>
      <c r="D20" s="5">
        <v>259</v>
      </c>
      <c r="E20" s="27"/>
      <c r="F20" s="5"/>
      <c r="G20" s="5"/>
      <c r="H20" s="5">
        <v>13</v>
      </c>
      <c r="I20" s="5"/>
      <c r="J20" s="27"/>
      <c r="K20" s="5" t="s">
        <v>40</v>
      </c>
      <c r="L20" s="5"/>
      <c r="M20" s="5">
        <v>218</v>
      </c>
      <c r="N20" s="5"/>
    </row>
    <row r="21" spans="1:14" x14ac:dyDescent="0.2">
      <c r="A21" s="7"/>
      <c r="N21" s="1"/>
    </row>
    <row r="22" spans="1:14" ht="15.75" x14ac:dyDescent="0.25">
      <c r="A22" s="3" t="s">
        <v>120</v>
      </c>
      <c r="B22" s="144"/>
      <c r="C22"/>
      <c r="D22" s="1" t="s">
        <v>26</v>
      </c>
      <c r="E22"/>
      <c r="F22"/>
      <c r="G22"/>
      <c r="H22"/>
      <c r="I22"/>
      <c r="J22"/>
      <c r="K22"/>
      <c r="L22" s="1" t="s">
        <v>27</v>
      </c>
      <c r="M22"/>
    </row>
    <row r="23" spans="1:14" x14ac:dyDescent="0.2">
      <c r="A23" s="19"/>
      <c r="B23" s="20" t="s">
        <v>28</v>
      </c>
      <c r="C23" s="19"/>
      <c r="D23" s="19"/>
      <c r="E23" s="26"/>
      <c r="F23" s="20" t="s">
        <v>121</v>
      </c>
      <c r="G23" s="19"/>
      <c r="H23" s="19"/>
      <c r="I23" s="19"/>
      <c r="J23" s="26"/>
      <c r="K23" s="20" t="s">
        <v>30</v>
      </c>
      <c r="L23" s="19"/>
      <c r="M23" s="9"/>
      <c r="N23" s="4"/>
    </row>
    <row r="24" spans="1:14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27"/>
      <c r="F24" s="5" t="s">
        <v>32</v>
      </c>
      <c r="G24" s="5" t="s">
        <v>33</v>
      </c>
      <c r="H24" s="5" t="s">
        <v>66</v>
      </c>
      <c r="I24" s="4" t="s">
        <v>34</v>
      </c>
      <c r="J24" s="28"/>
      <c r="K24" s="5" t="s">
        <v>32</v>
      </c>
      <c r="L24" s="5" t="s">
        <v>33</v>
      </c>
      <c r="M24" s="5" t="s">
        <v>66</v>
      </c>
      <c r="N24" s="4" t="s">
        <v>34</v>
      </c>
    </row>
    <row r="25" spans="1:14" x14ac:dyDescent="0.2">
      <c r="A25" s="4"/>
      <c r="B25" s="5"/>
      <c r="C25" s="5"/>
      <c r="D25" s="21">
        <v>0</v>
      </c>
      <c r="E25" s="27"/>
      <c r="F25" s="5"/>
      <c r="G25" s="5"/>
      <c r="H25" s="21">
        <v>0</v>
      </c>
      <c r="I25" s="5"/>
      <c r="J25" s="27"/>
      <c r="K25" s="5"/>
      <c r="L25" s="5"/>
      <c r="M25" s="21">
        <v>0</v>
      </c>
      <c r="N25" s="5"/>
    </row>
    <row r="26" spans="1:14" x14ac:dyDescent="0.2">
      <c r="A26" s="5" t="s">
        <v>13</v>
      </c>
      <c r="B26" s="5">
        <v>0</v>
      </c>
      <c r="C26" s="5">
        <v>0</v>
      </c>
      <c r="D26" s="5">
        <f>D25+B26-C26</f>
        <v>0</v>
      </c>
      <c r="E26" s="27"/>
      <c r="F26" s="5">
        <v>0</v>
      </c>
      <c r="G26" s="5">
        <v>0</v>
      </c>
      <c r="H26" s="5">
        <f>H25+F26-G26</f>
        <v>0</v>
      </c>
      <c r="I26" s="22"/>
      <c r="J26" s="27"/>
      <c r="K26" s="5">
        <v>0</v>
      </c>
      <c r="L26" s="5">
        <v>0</v>
      </c>
      <c r="M26" s="5">
        <f>M25+K26-L26</f>
        <v>0</v>
      </c>
      <c r="N26" s="135"/>
    </row>
    <row r="27" spans="1:14" x14ac:dyDescent="0.2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27"/>
      <c r="F27" s="5">
        <v>0</v>
      </c>
      <c r="G27" s="5">
        <v>0</v>
      </c>
      <c r="H27" s="5">
        <f t="shared" ref="H27:H37" si="4">H26+F27-G27</f>
        <v>0</v>
      </c>
      <c r="I27" s="5"/>
      <c r="J27" s="27"/>
      <c r="K27" s="5">
        <v>8</v>
      </c>
      <c r="L27" s="5">
        <v>0</v>
      </c>
      <c r="M27" s="5">
        <f t="shared" ref="M27:M37" si="5">M26+K27-L27</f>
        <v>8</v>
      </c>
      <c r="N27" s="5"/>
    </row>
    <row r="28" spans="1:14" x14ac:dyDescent="0.2">
      <c r="A28" s="5" t="s">
        <v>17</v>
      </c>
      <c r="B28" s="5">
        <v>8</v>
      </c>
      <c r="C28" s="5">
        <v>0</v>
      </c>
      <c r="D28" s="5">
        <f t="shared" si="3"/>
        <v>16</v>
      </c>
      <c r="E28" s="27"/>
      <c r="F28" s="5">
        <v>0</v>
      </c>
      <c r="G28" s="5">
        <v>0</v>
      </c>
      <c r="H28" s="5">
        <f t="shared" si="4"/>
        <v>0</v>
      </c>
      <c r="I28" s="5"/>
      <c r="J28" s="27"/>
      <c r="K28" s="5">
        <v>8</v>
      </c>
      <c r="L28" s="5">
        <v>0</v>
      </c>
      <c r="M28" s="5">
        <f t="shared" si="5"/>
        <v>16</v>
      </c>
      <c r="N28" s="5"/>
    </row>
    <row r="29" spans="1:14" x14ac:dyDescent="0.2">
      <c r="A29" s="5" t="s">
        <v>19</v>
      </c>
      <c r="B29" s="5">
        <v>8</v>
      </c>
      <c r="C29" s="5">
        <v>0</v>
      </c>
      <c r="D29" s="5">
        <f t="shared" si="3"/>
        <v>24</v>
      </c>
      <c r="E29" s="27"/>
      <c r="F29" s="5">
        <v>0</v>
      </c>
      <c r="G29" s="5">
        <v>0</v>
      </c>
      <c r="H29" s="5">
        <f t="shared" si="4"/>
        <v>0</v>
      </c>
      <c r="I29" s="32"/>
      <c r="J29" s="27"/>
      <c r="K29" s="5">
        <v>8</v>
      </c>
      <c r="L29" s="5">
        <v>0</v>
      </c>
      <c r="M29" s="5">
        <f t="shared" si="5"/>
        <v>24</v>
      </c>
      <c r="N29" s="5"/>
    </row>
    <row r="30" spans="1:14" x14ac:dyDescent="0.2">
      <c r="A30" s="5" t="s">
        <v>22</v>
      </c>
      <c r="B30" s="5">
        <v>8</v>
      </c>
      <c r="C30" s="5">
        <v>0</v>
      </c>
      <c r="D30" s="5">
        <f t="shared" si="3"/>
        <v>32</v>
      </c>
      <c r="E30" s="27"/>
      <c r="F30" s="5">
        <v>0</v>
      </c>
      <c r="G30" s="5">
        <v>0</v>
      </c>
      <c r="H30" s="5">
        <f t="shared" si="4"/>
        <v>0</v>
      </c>
      <c r="I30" s="5"/>
      <c r="J30" s="27"/>
      <c r="K30" s="5">
        <v>8</v>
      </c>
      <c r="L30" s="5">
        <v>0</v>
      </c>
      <c r="M30" s="5">
        <f t="shared" si="5"/>
        <v>32</v>
      </c>
      <c r="N30" s="5"/>
    </row>
    <row r="31" spans="1:14" x14ac:dyDescent="0.2">
      <c r="A31" s="5" t="s">
        <v>24</v>
      </c>
      <c r="B31" s="5">
        <v>8</v>
      </c>
      <c r="C31" s="5">
        <v>0</v>
      </c>
      <c r="D31" s="5">
        <f t="shared" si="3"/>
        <v>40</v>
      </c>
      <c r="E31" s="27"/>
      <c r="F31" s="5">
        <v>0</v>
      </c>
      <c r="G31" s="5">
        <v>0</v>
      </c>
      <c r="H31" s="5">
        <f t="shared" si="4"/>
        <v>0</v>
      </c>
      <c r="I31" s="5"/>
      <c r="J31" s="27"/>
      <c r="K31" s="5">
        <v>8</v>
      </c>
      <c r="L31" s="5">
        <v>0</v>
      </c>
      <c r="M31" s="5">
        <f t="shared" si="5"/>
        <v>40</v>
      </c>
      <c r="N31" s="5"/>
    </row>
    <row r="32" spans="1:14" x14ac:dyDescent="0.2">
      <c r="A32" s="5" t="s">
        <v>35</v>
      </c>
      <c r="B32" s="5">
        <v>8</v>
      </c>
      <c r="C32" s="5">
        <v>16</v>
      </c>
      <c r="D32" s="5">
        <f t="shared" si="3"/>
        <v>32</v>
      </c>
      <c r="E32" s="27"/>
      <c r="F32" s="5">
        <v>0</v>
      </c>
      <c r="G32" s="5">
        <v>0</v>
      </c>
      <c r="H32" s="5">
        <f t="shared" si="4"/>
        <v>0</v>
      </c>
      <c r="I32" s="32"/>
      <c r="J32" s="27"/>
      <c r="K32" s="5">
        <v>8</v>
      </c>
      <c r="L32" s="5">
        <v>10</v>
      </c>
      <c r="M32" s="5">
        <f t="shared" si="5"/>
        <v>38</v>
      </c>
      <c r="N32" s="5"/>
    </row>
    <row r="33" spans="1:14" x14ac:dyDescent="0.2">
      <c r="A33" s="5" t="s">
        <v>16</v>
      </c>
      <c r="B33" s="5">
        <v>8</v>
      </c>
      <c r="C33" s="5">
        <v>0</v>
      </c>
      <c r="D33" s="5">
        <f t="shared" si="3"/>
        <v>40</v>
      </c>
      <c r="E33" s="27"/>
      <c r="F33" s="5">
        <v>0</v>
      </c>
      <c r="G33" s="5">
        <v>0</v>
      </c>
      <c r="H33" s="5">
        <f t="shared" si="4"/>
        <v>0</v>
      </c>
      <c r="I33" s="5"/>
      <c r="J33" s="27"/>
      <c r="K33" s="5">
        <v>8</v>
      </c>
      <c r="L33" s="5">
        <v>4</v>
      </c>
      <c r="M33" s="5">
        <f t="shared" si="5"/>
        <v>42</v>
      </c>
      <c r="N33" s="5"/>
    </row>
    <row r="34" spans="1:14" x14ac:dyDescent="0.2">
      <c r="A34" s="5" t="s">
        <v>36</v>
      </c>
      <c r="B34" s="5">
        <v>8</v>
      </c>
      <c r="C34" s="5">
        <v>0</v>
      </c>
      <c r="D34" s="5">
        <f t="shared" si="3"/>
        <v>48</v>
      </c>
      <c r="E34" s="27"/>
      <c r="F34" s="5">
        <v>0</v>
      </c>
      <c r="G34" s="5">
        <v>0</v>
      </c>
      <c r="H34" s="5">
        <f t="shared" si="4"/>
        <v>0</v>
      </c>
      <c r="I34" s="5"/>
      <c r="J34" s="27"/>
      <c r="K34" s="5">
        <v>8</v>
      </c>
      <c r="L34" s="5">
        <v>6</v>
      </c>
      <c r="M34" s="5">
        <f t="shared" si="5"/>
        <v>44</v>
      </c>
      <c r="N34" s="5"/>
    </row>
    <row r="35" spans="1:14" x14ac:dyDescent="0.2">
      <c r="A35" s="5" t="s">
        <v>20</v>
      </c>
      <c r="B35" s="5">
        <v>8</v>
      </c>
      <c r="C35" s="5">
        <v>0</v>
      </c>
      <c r="D35" s="5">
        <f t="shared" si="3"/>
        <v>56</v>
      </c>
      <c r="E35" s="27"/>
      <c r="F35" s="5">
        <v>0</v>
      </c>
      <c r="G35" s="5">
        <v>0</v>
      </c>
      <c r="H35" s="5">
        <f t="shared" si="4"/>
        <v>0</v>
      </c>
      <c r="I35" s="32"/>
      <c r="J35" s="27"/>
      <c r="K35" s="5">
        <v>8</v>
      </c>
      <c r="L35" s="5">
        <v>0</v>
      </c>
      <c r="M35" s="5">
        <f t="shared" si="5"/>
        <v>52</v>
      </c>
      <c r="N35" s="5"/>
    </row>
    <row r="36" spans="1:14" x14ac:dyDescent="0.2">
      <c r="A36" s="5" t="s">
        <v>21</v>
      </c>
      <c r="B36" s="5">
        <v>8</v>
      </c>
      <c r="C36" s="5">
        <v>5</v>
      </c>
      <c r="D36" s="5">
        <f t="shared" si="3"/>
        <v>59</v>
      </c>
      <c r="E36" s="27"/>
      <c r="F36" s="5">
        <v>0</v>
      </c>
      <c r="G36" s="5">
        <v>0</v>
      </c>
      <c r="H36" s="5">
        <f t="shared" si="4"/>
        <v>0</v>
      </c>
      <c r="I36" s="5"/>
      <c r="J36" s="27"/>
      <c r="K36" s="5">
        <v>8</v>
      </c>
      <c r="L36" s="5">
        <v>0</v>
      </c>
      <c r="M36" s="5">
        <f t="shared" si="5"/>
        <v>60</v>
      </c>
      <c r="N36" s="5"/>
    </row>
    <row r="37" spans="1:14" x14ac:dyDescent="0.2">
      <c r="A37" s="5" t="s">
        <v>23</v>
      </c>
      <c r="B37" s="5">
        <v>8</v>
      </c>
      <c r="C37" s="5">
        <v>0</v>
      </c>
      <c r="D37" s="5">
        <f>D36+B37-C37</f>
        <v>67</v>
      </c>
      <c r="E37" s="27"/>
      <c r="F37" s="5">
        <v>0</v>
      </c>
      <c r="G37" s="5">
        <v>0</v>
      </c>
      <c r="H37" s="5">
        <f t="shared" si="4"/>
        <v>0</v>
      </c>
      <c r="I37" s="5"/>
      <c r="J37" s="27"/>
      <c r="K37" s="5">
        <v>8</v>
      </c>
      <c r="L37" s="5">
        <v>0</v>
      </c>
      <c r="M37" s="5">
        <f t="shared" si="5"/>
        <v>68</v>
      </c>
      <c r="N37" s="135"/>
    </row>
    <row r="38" spans="1:14" x14ac:dyDescent="0.2">
      <c r="A38" s="6" t="s">
        <v>37</v>
      </c>
      <c r="B38" s="5">
        <f>SUM(B26:B37)</f>
        <v>88</v>
      </c>
      <c r="C38" s="5">
        <f>SUM(C26:C37)</f>
        <v>21</v>
      </c>
      <c r="D38" s="5"/>
      <c r="E38" s="27"/>
      <c r="F38" s="5">
        <f>SUM(F26:F37)</f>
        <v>0</v>
      </c>
      <c r="G38" s="5">
        <f>SUM(G26:G37)</f>
        <v>0</v>
      </c>
      <c r="H38" s="5"/>
      <c r="I38" s="5"/>
      <c r="J38" s="27"/>
      <c r="K38" s="5">
        <f>SUM(K26:K37)</f>
        <v>88</v>
      </c>
      <c r="L38" s="5">
        <f>SUM(L26:L37)</f>
        <v>20</v>
      </c>
      <c r="M38" s="5"/>
      <c r="N38" s="5"/>
    </row>
    <row r="39" spans="1:14" x14ac:dyDescent="0.2">
      <c r="A39" s="6" t="s">
        <v>38</v>
      </c>
      <c r="B39" s="5" t="s">
        <v>122</v>
      </c>
      <c r="C39" s="5"/>
      <c r="D39" s="5">
        <v>48.5</v>
      </c>
      <c r="E39" s="27"/>
      <c r="F39" s="5"/>
      <c r="G39" s="5"/>
      <c r="H39" s="5">
        <v>0</v>
      </c>
      <c r="I39" s="5"/>
      <c r="J39" s="27"/>
      <c r="K39" s="5" t="s">
        <v>122</v>
      </c>
      <c r="L39" s="5"/>
      <c r="M39" s="5">
        <v>80</v>
      </c>
      <c r="N39" s="5"/>
    </row>
    <row r="40" spans="1:14" x14ac:dyDescent="0.2">
      <c r="A40" s="7"/>
      <c r="B40"/>
      <c r="C40" s="145"/>
      <c r="D40"/>
      <c r="E40" s="146"/>
      <c r="F40"/>
      <c r="G40"/>
      <c r="H40"/>
      <c r="I40"/>
      <c r="J40" s="146"/>
      <c r="L40"/>
      <c r="M40"/>
    </row>
    <row r="41" spans="1:14" ht="15.75" x14ac:dyDescent="0.25">
      <c r="A41" s="3" t="s">
        <v>67</v>
      </c>
      <c r="B41"/>
      <c r="C41"/>
      <c r="D41" s="1" t="s">
        <v>26</v>
      </c>
      <c r="E41"/>
      <c r="F41"/>
      <c r="G41"/>
      <c r="H41"/>
      <c r="I41"/>
      <c r="J41"/>
      <c r="K41"/>
      <c r="L41" s="1" t="s">
        <v>27</v>
      </c>
      <c r="M41"/>
    </row>
    <row r="42" spans="1:14" x14ac:dyDescent="0.2">
      <c r="A42" s="19"/>
      <c r="B42" s="20" t="s">
        <v>28</v>
      </c>
      <c r="C42" s="19"/>
      <c r="D42" s="19"/>
      <c r="E42" s="26"/>
      <c r="F42" s="20" t="s">
        <v>29</v>
      </c>
      <c r="G42" s="19"/>
      <c r="H42" s="19"/>
      <c r="I42" s="19"/>
      <c r="J42" s="26"/>
      <c r="K42" s="20" t="s">
        <v>30</v>
      </c>
      <c r="L42" s="19"/>
      <c r="M42" s="9"/>
      <c r="N42" s="4"/>
    </row>
    <row r="43" spans="1:14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27"/>
      <c r="F43" s="5" t="s">
        <v>32</v>
      </c>
      <c r="G43" s="5" t="s">
        <v>33</v>
      </c>
      <c r="H43" s="5" t="s">
        <v>66</v>
      </c>
      <c r="I43" s="4" t="s">
        <v>34</v>
      </c>
      <c r="J43" s="28"/>
      <c r="K43" s="5" t="s">
        <v>32</v>
      </c>
      <c r="L43" s="5" t="s">
        <v>33</v>
      </c>
      <c r="M43" s="5" t="s">
        <v>66</v>
      </c>
      <c r="N43" s="4" t="s">
        <v>34</v>
      </c>
    </row>
    <row r="44" spans="1:14" x14ac:dyDescent="0.2">
      <c r="A44" s="4"/>
      <c r="B44" s="5"/>
      <c r="C44" s="5"/>
      <c r="D44" s="21">
        <v>240</v>
      </c>
      <c r="E44" s="27"/>
      <c r="F44" s="5"/>
      <c r="G44" s="5"/>
      <c r="H44" s="21">
        <v>7</v>
      </c>
      <c r="I44" s="5"/>
      <c r="J44" s="27"/>
      <c r="K44" s="5"/>
      <c r="L44" s="5"/>
      <c r="M44" s="21">
        <v>142</v>
      </c>
      <c r="N44" s="5"/>
    </row>
    <row r="45" spans="1:14" x14ac:dyDescent="0.2">
      <c r="A45" s="5" t="s">
        <v>13</v>
      </c>
      <c r="B45" s="5">
        <v>12</v>
      </c>
      <c r="C45" s="5">
        <v>0</v>
      </c>
      <c r="D45" s="5">
        <f>D44+B45-C45</f>
        <v>252</v>
      </c>
      <c r="E45" s="27"/>
      <c r="F45" s="5">
        <v>27</v>
      </c>
      <c r="G45" s="5">
        <v>0</v>
      </c>
      <c r="H45" s="5">
        <f>H44+F45-G45</f>
        <v>34</v>
      </c>
      <c r="I45" s="22"/>
      <c r="J45" s="27"/>
      <c r="K45" s="5">
        <v>8</v>
      </c>
      <c r="L45" s="5">
        <v>4</v>
      </c>
      <c r="M45" s="5">
        <f>M44+K45-L45</f>
        <v>146</v>
      </c>
      <c r="N45" s="135"/>
    </row>
    <row r="46" spans="1:14" x14ac:dyDescent="0.2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27"/>
      <c r="F46" s="5">
        <v>0</v>
      </c>
      <c r="G46" s="5">
        <v>10</v>
      </c>
      <c r="H46" s="5">
        <f t="shared" ref="H46:H56" si="7">H45+F46-G46</f>
        <v>24</v>
      </c>
      <c r="I46" s="5"/>
      <c r="J46" s="27"/>
      <c r="K46" s="5">
        <v>8</v>
      </c>
      <c r="L46" s="5">
        <v>24</v>
      </c>
      <c r="M46" s="5">
        <f t="shared" ref="M46:M56" si="8">M45+K46-L46</f>
        <v>130</v>
      </c>
      <c r="N46" s="5"/>
    </row>
    <row r="47" spans="1:14" x14ac:dyDescent="0.2">
      <c r="A47" s="5" t="s">
        <v>17</v>
      </c>
      <c r="B47" s="5">
        <v>12</v>
      </c>
      <c r="C47" s="5">
        <v>0</v>
      </c>
      <c r="D47" s="5">
        <f t="shared" si="6"/>
        <v>276</v>
      </c>
      <c r="E47" s="27"/>
      <c r="F47" s="5">
        <v>0</v>
      </c>
      <c r="G47" s="5">
        <v>0</v>
      </c>
      <c r="H47" s="33">
        <f t="shared" si="7"/>
        <v>24</v>
      </c>
      <c r="I47" s="5"/>
      <c r="J47" s="27"/>
      <c r="K47" s="5">
        <v>8</v>
      </c>
      <c r="L47" s="5">
        <v>3</v>
      </c>
      <c r="M47" s="5">
        <f t="shared" si="8"/>
        <v>135</v>
      </c>
      <c r="N47" s="5"/>
    </row>
    <row r="48" spans="1:14" x14ac:dyDescent="0.2">
      <c r="A48" s="5" t="s">
        <v>19</v>
      </c>
      <c r="B48" s="5">
        <v>12</v>
      </c>
      <c r="C48" s="5">
        <v>0</v>
      </c>
      <c r="D48" s="5">
        <f t="shared" si="6"/>
        <v>288</v>
      </c>
      <c r="E48" s="29"/>
      <c r="F48" s="5">
        <v>0</v>
      </c>
      <c r="G48" s="5">
        <v>16</v>
      </c>
      <c r="H48" s="5">
        <f t="shared" si="7"/>
        <v>8</v>
      </c>
      <c r="I48" s="5"/>
      <c r="J48" s="27"/>
      <c r="K48" s="5">
        <v>8</v>
      </c>
      <c r="L48" s="5">
        <v>0</v>
      </c>
      <c r="M48" s="5">
        <f t="shared" si="8"/>
        <v>143</v>
      </c>
      <c r="N48" s="5"/>
    </row>
    <row r="49" spans="1:14" x14ac:dyDescent="0.2">
      <c r="A49" s="5" t="s">
        <v>22</v>
      </c>
      <c r="B49" s="5">
        <v>12</v>
      </c>
      <c r="C49" s="5">
        <v>0</v>
      </c>
      <c r="D49" s="5">
        <f t="shared" si="6"/>
        <v>300</v>
      </c>
      <c r="E49" s="27"/>
      <c r="F49" s="5">
        <v>0</v>
      </c>
      <c r="G49" s="5">
        <v>3</v>
      </c>
      <c r="H49" s="5">
        <f t="shared" si="7"/>
        <v>5</v>
      </c>
      <c r="I49" s="5"/>
      <c r="J49" s="27"/>
      <c r="K49" s="5">
        <v>8</v>
      </c>
      <c r="L49" s="5">
        <v>0</v>
      </c>
      <c r="M49" s="5">
        <f t="shared" si="8"/>
        <v>151</v>
      </c>
      <c r="N49" s="5"/>
    </row>
    <row r="50" spans="1:14" x14ac:dyDescent="0.2">
      <c r="A50" s="5" t="s">
        <v>24</v>
      </c>
      <c r="B50" s="5">
        <v>12</v>
      </c>
      <c r="C50" s="5">
        <v>0</v>
      </c>
      <c r="D50" s="5">
        <f t="shared" si="6"/>
        <v>312</v>
      </c>
      <c r="E50" s="29"/>
      <c r="F50" s="5">
        <v>0</v>
      </c>
      <c r="G50" s="5">
        <v>5</v>
      </c>
      <c r="H50" s="5">
        <f t="shared" si="7"/>
        <v>0</v>
      </c>
      <c r="I50" s="5"/>
      <c r="J50" s="27"/>
      <c r="K50" s="5">
        <v>8</v>
      </c>
      <c r="L50" s="5">
        <v>0</v>
      </c>
      <c r="M50" s="5">
        <f t="shared" si="8"/>
        <v>159</v>
      </c>
      <c r="N50" s="5"/>
    </row>
    <row r="51" spans="1:14" x14ac:dyDescent="0.2">
      <c r="A51" s="5" t="s">
        <v>35</v>
      </c>
      <c r="B51" s="5">
        <v>12</v>
      </c>
      <c r="C51" s="5">
        <v>0</v>
      </c>
      <c r="D51" s="5">
        <f t="shared" si="6"/>
        <v>324</v>
      </c>
      <c r="E51" s="29"/>
      <c r="F51" s="5">
        <v>47</v>
      </c>
      <c r="G51" s="5">
        <v>0</v>
      </c>
      <c r="H51" s="5">
        <f t="shared" si="7"/>
        <v>47</v>
      </c>
      <c r="I51" s="32"/>
      <c r="J51" s="27"/>
      <c r="K51" s="5">
        <v>8</v>
      </c>
      <c r="L51" s="5">
        <v>0</v>
      </c>
      <c r="M51" s="5">
        <f t="shared" si="8"/>
        <v>167</v>
      </c>
      <c r="N51" s="5"/>
    </row>
    <row r="52" spans="1:14" x14ac:dyDescent="0.2">
      <c r="A52" s="5" t="s">
        <v>16</v>
      </c>
      <c r="B52" s="5">
        <v>12</v>
      </c>
      <c r="C52" s="5">
        <v>0</v>
      </c>
      <c r="D52" s="5">
        <f t="shared" si="6"/>
        <v>336</v>
      </c>
      <c r="E52" s="27"/>
      <c r="F52" s="5">
        <v>0</v>
      </c>
      <c r="G52" s="5">
        <v>47</v>
      </c>
      <c r="H52" s="5">
        <f t="shared" si="7"/>
        <v>0</v>
      </c>
      <c r="I52" s="5"/>
      <c r="J52" s="27"/>
      <c r="K52" s="5">
        <v>8</v>
      </c>
      <c r="L52" s="5">
        <v>3</v>
      </c>
      <c r="M52" s="5">
        <f t="shared" si="8"/>
        <v>172</v>
      </c>
      <c r="N52" s="5"/>
    </row>
    <row r="53" spans="1:14" x14ac:dyDescent="0.2">
      <c r="A53" s="5" t="s">
        <v>36</v>
      </c>
      <c r="B53" s="5">
        <v>12</v>
      </c>
      <c r="C53" s="5">
        <v>34</v>
      </c>
      <c r="D53" s="5">
        <f t="shared" si="6"/>
        <v>314</v>
      </c>
      <c r="E53" s="29"/>
      <c r="F53" s="5">
        <v>0</v>
      </c>
      <c r="G53" s="5">
        <v>0</v>
      </c>
      <c r="H53" s="5">
        <f t="shared" si="7"/>
        <v>0</v>
      </c>
      <c r="I53" s="5"/>
      <c r="J53" s="27"/>
      <c r="K53" s="5">
        <v>8</v>
      </c>
      <c r="L53" s="5">
        <v>10</v>
      </c>
      <c r="M53" s="5">
        <f t="shared" si="8"/>
        <v>170</v>
      </c>
      <c r="N53" s="5"/>
    </row>
    <row r="54" spans="1:14" x14ac:dyDescent="0.2">
      <c r="A54" s="5" t="s">
        <v>20</v>
      </c>
      <c r="B54" s="5">
        <v>12</v>
      </c>
      <c r="C54" s="5">
        <v>21</v>
      </c>
      <c r="D54" s="5">
        <f t="shared" si="6"/>
        <v>305</v>
      </c>
      <c r="E54" s="30"/>
      <c r="F54" s="5">
        <v>0</v>
      </c>
      <c r="G54" s="5">
        <v>0</v>
      </c>
      <c r="H54" s="5">
        <f t="shared" si="7"/>
        <v>0</v>
      </c>
      <c r="I54" s="5"/>
      <c r="J54" s="30"/>
      <c r="K54" s="5">
        <v>8</v>
      </c>
      <c r="L54" s="5">
        <v>0</v>
      </c>
      <c r="M54" s="5">
        <f t="shared" si="8"/>
        <v>178</v>
      </c>
      <c r="N54" s="5"/>
    </row>
    <row r="55" spans="1:14" x14ac:dyDescent="0.2">
      <c r="A55" s="5" t="s">
        <v>21</v>
      </c>
      <c r="B55" s="5">
        <v>12</v>
      </c>
      <c r="C55" s="5">
        <v>5</v>
      </c>
      <c r="D55" s="5">
        <f t="shared" si="6"/>
        <v>312</v>
      </c>
      <c r="E55" s="27"/>
      <c r="F55" s="5">
        <v>0</v>
      </c>
      <c r="G55" s="5">
        <v>0</v>
      </c>
      <c r="H55" s="5">
        <f t="shared" si="7"/>
        <v>0</v>
      </c>
      <c r="I55" s="5"/>
      <c r="J55" s="27"/>
      <c r="K55" s="5">
        <v>8</v>
      </c>
      <c r="L55" s="5">
        <v>0</v>
      </c>
      <c r="M55" s="5">
        <f t="shared" si="8"/>
        <v>186</v>
      </c>
      <c r="N55" s="5"/>
    </row>
    <row r="56" spans="1:14" x14ac:dyDescent="0.2">
      <c r="A56" s="5" t="s">
        <v>23</v>
      </c>
      <c r="B56" s="5">
        <v>12</v>
      </c>
      <c r="C56" s="5">
        <v>0</v>
      </c>
      <c r="D56" s="5">
        <f t="shared" si="6"/>
        <v>324</v>
      </c>
      <c r="E56" s="27"/>
      <c r="F56" s="5">
        <v>0</v>
      </c>
      <c r="G56" s="5">
        <v>0</v>
      </c>
      <c r="H56" s="5">
        <f t="shared" si="7"/>
        <v>0</v>
      </c>
      <c r="I56" s="5"/>
      <c r="J56" s="27"/>
      <c r="K56" s="5">
        <v>8</v>
      </c>
      <c r="L56" s="5">
        <v>0</v>
      </c>
      <c r="M56" s="5">
        <f t="shared" si="8"/>
        <v>194</v>
      </c>
      <c r="N56" s="5"/>
    </row>
    <row r="57" spans="1:14" x14ac:dyDescent="0.2">
      <c r="A57" s="6" t="s">
        <v>37</v>
      </c>
      <c r="B57" s="5">
        <f>SUM(B45:B56)</f>
        <v>144</v>
      </c>
      <c r="C57" s="5">
        <f>SUM(C45:C56)</f>
        <v>60</v>
      </c>
      <c r="D57" s="5"/>
      <c r="E57" s="27"/>
      <c r="F57" s="5">
        <f>SUM(F45:F56)</f>
        <v>74</v>
      </c>
      <c r="G57" s="5">
        <f>SUM(G45:G56)</f>
        <v>81</v>
      </c>
      <c r="H57" s="5"/>
      <c r="I57" s="5"/>
      <c r="J57" s="27"/>
      <c r="K57" s="5">
        <f>SUM(K45:K56)</f>
        <v>96</v>
      </c>
      <c r="L57" s="5">
        <f>SUM(L45:L56)</f>
        <v>44</v>
      </c>
      <c r="M57" s="5"/>
      <c r="N57" s="5"/>
    </row>
    <row r="58" spans="1:14" x14ac:dyDescent="0.2">
      <c r="A58" s="6" t="s">
        <v>38</v>
      </c>
      <c r="B58" s="5" t="s">
        <v>133</v>
      </c>
      <c r="C58" s="5"/>
      <c r="D58" s="5"/>
      <c r="E58" s="27"/>
      <c r="F58" s="5"/>
      <c r="G58" s="5"/>
      <c r="H58" s="5">
        <v>0</v>
      </c>
      <c r="I58" s="5"/>
      <c r="J58" s="27"/>
      <c r="K58" s="5" t="s">
        <v>134</v>
      </c>
      <c r="L58" s="5"/>
      <c r="M58" s="5"/>
      <c r="N58" s="5"/>
    </row>
  </sheetData>
  <pageMargins left="1" right="0" top="0.25" bottom="0.25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November 2025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Mindi Ingram</cp:lastModifiedBy>
  <cp:lastPrinted>2025-12-11T05:52:05Z</cp:lastPrinted>
  <dcterms:created xsi:type="dcterms:W3CDTF">2020-09-08T22:32:12Z</dcterms:created>
  <dcterms:modified xsi:type="dcterms:W3CDTF">2025-12-11T05:52:08Z</dcterms:modified>
</cp:coreProperties>
</file>