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5\09. Sept 2025\"/>
    </mc:Choice>
  </mc:AlternateContent>
  <xr:revisionPtr revIDLastSave="0" documentId="13_ncr:1_{93D39064-4E7C-4C70-8539-3B229C6397AA}" xr6:coauthVersionLast="47" xr6:coauthVersionMax="47" xr10:uidLastSave="{00000000-0000-0000-0000-000000000000}"/>
  <bookViews>
    <workbookView xWindow="-108" yWindow="-108" windowWidth="23256" windowHeight="12456" activeTab="1" xr2:uid="{F1C3E8DD-D498-4453-A0FF-97043E7FE574}"/>
  </bookViews>
  <sheets>
    <sheet name="September 2025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summary'!$A$1:$O$35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7" i="1" l="1"/>
  <c r="E86" i="1"/>
  <c r="E87" i="1" s="1"/>
  <c r="E85" i="1"/>
  <c r="E84" i="1"/>
  <c r="D76" i="1"/>
  <c r="D88" i="1" s="1"/>
  <c r="D50" i="1"/>
  <c r="D39" i="1"/>
  <c r="E37" i="1"/>
  <c r="E36" i="1"/>
  <c r="E39" i="1" s="1"/>
  <c r="D33" i="1"/>
  <c r="D40" i="1" s="1"/>
  <c r="C14" i="1"/>
  <c r="C8" i="1"/>
  <c r="L57" i="4" l="1"/>
  <c r="K57" i="4"/>
  <c r="G57" i="4"/>
  <c r="F57" i="4"/>
  <c r="C57" i="4"/>
  <c r="B57" i="4"/>
  <c r="M45" i="4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H45" i="4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L38" i="4"/>
  <c r="K38" i="4"/>
  <c r="G38" i="4"/>
  <c r="F38" i="4"/>
  <c r="C38" i="4"/>
  <c r="B38" i="4"/>
  <c r="M26" i="4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D26" i="4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L19" i="4"/>
  <c r="G19" i="4"/>
  <c r="F19" i="4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K7" i="3"/>
  <c r="K8" i="3"/>
  <c r="K6" i="3"/>
  <c r="F30" i="5" l="1"/>
  <c r="G29" i="5"/>
  <c r="K43" i="3"/>
  <c r="E43" i="3"/>
  <c r="K42" i="3"/>
  <c r="E42" i="3"/>
  <c r="K41" i="3"/>
  <c r="E41" i="3"/>
  <c r="K36" i="3"/>
  <c r="E36" i="3"/>
  <c r="K35" i="3"/>
  <c r="E35" i="3"/>
  <c r="K34" i="3"/>
  <c r="K39" i="3" s="1"/>
  <c r="E34" i="3"/>
  <c r="K29" i="3"/>
  <c r="E29" i="3"/>
  <c r="K28" i="3"/>
  <c r="K32" i="3" s="1"/>
  <c r="E28" i="3"/>
  <c r="K27" i="3"/>
  <c r="E27" i="3"/>
  <c r="K22" i="3"/>
  <c r="E22" i="3"/>
  <c r="K21" i="3"/>
  <c r="E21" i="3"/>
  <c r="K20" i="3"/>
  <c r="K25" i="3" s="1"/>
  <c r="E20" i="3"/>
  <c r="K15" i="3"/>
  <c r="E15" i="3"/>
  <c r="K14" i="3"/>
  <c r="E14" i="3"/>
  <c r="K13" i="3"/>
  <c r="E13" i="3"/>
  <c r="E18" i="3" s="1"/>
  <c r="E7" i="3"/>
  <c r="E6" i="3"/>
  <c r="E10" i="3" s="1"/>
  <c r="G28" i="5"/>
  <c r="K18" i="3" l="1"/>
  <c r="K11" i="3"/>
  <c r="E46" i="3"/>
  <c r="E39" i="3"/>
  <c r="E25" i="3"/>
  <c r="K46" i="3"/>
  <c r="E32" i="3"/>
  <c r="G11" i="5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<sst xmlns="http://schemas.openxmlformats.org/spreadsheetml/2006/main" count="509" uniqueCount="245">
  <si>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</si>
  <si>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</si>
  <si>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</si>
  <si>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</si>
  <si>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</si>
  <si>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</si>
  <si>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</si>
  <si>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</si>
  <si>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</si>
  <si>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</si>
  <si>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</si>
  <si>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</si>
  <si>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</si>
  <si>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</si>
  <si>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</si>
  <si>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</si>
  <si>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</si>
  <si>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</si>
  <si>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</si>
  <si>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</si>
  <si>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</si>
  <si>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</si>
  <si>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</si>
  <si>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</si>
  <si>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</si>
  <si>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</si>
  <si>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</si>
  <si>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</si>
  <si>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</si>
  <si>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</si>
  <si>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</si>
  <si>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</si>
  <si>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</si>
  <si>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</si>
  <si>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</si>
  <si>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</si>
  <si>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</si>
  <si>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</si>
  <si>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</si>
  <si>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</si>
  <si>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</si>
  <si>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</si>
  <si>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</si>
  <si>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</si>
  <si>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</si>
  <si>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</si>
  <si>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</si>
  <si>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</si>
  <si>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</si>
  <si>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</si>
  <si>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</si>
  <si>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</si>
  <si>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</si>
  <si>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</si>
  <si>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</si>
  <si>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</si>
  <si>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</si>
  <si>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</si>
  <si>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</si>
  <si>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</si>
  <si>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</si>
  <si>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</si>
  <si>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</si>
  <si>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</si>
  <si>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</si>
  <si>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</si>
  <si>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</si>
  <si>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</si>
  <si>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</si>
  <si>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</si>
  <si>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</si>
  <si>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</si>
  <si>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</si>
  <si>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</si>
  <si>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</si>
  <si>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</si>
  <si>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</si>
  <si>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</si>
  <si>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</si>
  <si>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</si>
  <si>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</si>
  <si>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</si>
  <si>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</si>
  <si>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</si>
  <si>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</si>
  <si>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</si>
  <si>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</si>
  <si>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</si>
  <si>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</si>
  <si>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</si>
  <si>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</si>
  <si>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</si>
  <si>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</si>
  <si>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</si>
  <si>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</si>
  <si>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</si>
  <si>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</si>
  <si>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</si>
  <si>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</si>
  <si>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</si>
  <si>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</si>
  <si>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</si>
  <si>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</si>
  <si>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</si>
  <si>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</si>
  <si>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</si>
  <si>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</si>
  <si>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</si>
  <si>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</si>
  <si>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</si>
  <si>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</si>
  <si>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</si>
  <si>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</si>
  <si>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</si>
  <si>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</si>
  <si>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</si>
  <si>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</si>
  <si>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</si>
  <si>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</si>
  <si>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</si>
  <si>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</si>
  <si>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</si>
  <si>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138 cap</t>
  </si>
  <si>
    <t>Assets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</si>
  <si>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</si>
  <si>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</si>
  <si>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</si>
  <si>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</si>
  <si>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</si>
  <si>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</si>
  <si>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</si>
  <si>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</si>
  <si>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</si>
  <si>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</si>
  <si>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</si>
  <si>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</si>
  <si>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</si>
  <si>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City Lumber</t>
  </si>
  <si>
    <t>Columbia iConnect</t>
  </si>
  <si>
    <t>Kelley Create</t>
  </si>
  <si>
    <t>Copier Usage</t>
  </si>
  <si>
    <t>Patton Business Services LLC</t>
  </si>
  <si>
    <t>USPS</t>
  </si>
  <si>
    <t>Office rent</t>
  </si>
  <si>
    <t>Office and cell phones</t>
  </si>
  <si>
    <t>Lance Horning</t>
  </si>
  <si>
    <t>Banner Bank Card</t>
  </si>
  <si>
    <t>communication, supplies, equip</t>
  </si>
  <si>
    <t>bills and cost share subtotal</t>
  </si>
  <si>
    <t>Aneesha Dieu</t>
  </si>
  <si>
    <t>US Treasury</t>
  </si>
  <si>
    <t xml:space="preserve">DRS </t>
  </si>
  <si>
    <t>payroll subtotal</t>
  </si>
  <si>
    <t>Receipts:</t>
  </si>
  <si>
    <t>Rec. #</t>
  </si>
  <si>
    <t>From</t>
  </si>
  <si>
    <t>in bank</t>
  </si>
  <si>
    <t>Disbursements:</t>
  </si>
  <si>
    <t>Check #</t>
  </si>
  <si>
    <t>Anchor QEA</t>
  </si>
  <si>
    <t>Verizon Wireless</t>
  </si>
  <si>
    <t>Date</t>
  </si>
  <si>
    <t>County FY 26</t>
  </si>
  <si>
    <t>DOE</t>
  </si>
  <si>
    <t>quartley</t>
  </si>
  <si>
    <t>Banner Bank</t>
  </si>
  <si>
    <t>Banner DDA</t>
  </si>
  <si>
    <t>Office internet</t>
  </si>
  <si>
    <t xml:space="preserve">F&amp;R Construction </t>
  </si>
  <si>
    <t>Nicholls Kovich Engineering</t>
  </si>
  <si>
    <t xml:space="preserve">Royse Hydroseeding </t>
  </si>
  <si>
    <t>WSDOT</t>
  </si>
  <si>
    <t>PA34 Permit</t>
  </si>
  <si>
    <t>written 7/29/2025</t>
  </si>
  <si>
    <t>MS14 Engineering</t>
  </si>
  <si>
    <t>Archer Farms</t>
  </si>
  <si>
    <t>Burn Fee Reimbursement</t>
  </si>
  <si>
    <t>BLC</t>
  </si>
  <si>
    <t>Cash</t>
  </si>
  <si>
    <t>Petty Cash Reimbursment</t>
  </si>
  <si>
    <t>PA34 Supplies</t>
  </si>
  <si>
    <t>Columbia County Fair</t>
  </si>
  <si>
    <t>Fair booth fee</t>
  </si>
  <si>
    <t>DJP Farms Inc</t>
  </si>
  <si>
    <t>Deb &amp; Kirk Fortner</t>
  </si>
  <si>
    <t>$20,136.25 retainage held</t>
  </si>
  <si>
    <t xml:space="preserve">July Travel Reimbursement </t>
  </si>
  <si>
    <t xml:space="preserve">Kelley Create </t>
  </si>
  <si>
    <t>Lambert Farm Inc</t>
  </si>
  <si>
    <t xml:space="preserve">Nicholls Kovich Engineering </t>
  </si>
  <si>
    <t xml:space="preserve">PA34 bridge engineering </t>
  </si>
  <si>
    <t>July Bookkeeping</t>
  </si>
  <si>
    <t>$31,152.65 Retainage held</t>
  </si>
  <si>
    <t>Office Rent</t>
  </si>
  <si>
    <t>WA DOE</t>
  </si>
  <si>
    <t>Spring burn fees</t>
  </si>
  <si>
    <t xml:space="preserve">941 payment </t>
  </si>
  <si>
    <t xml:space="preserve">Retirement </t>
  </si>
  <si>
    <t>L&amp;I</t>
  </si>
  <si>
    <t>Q2 payment</t>
  </si>
  <si>
    <t xml:space="preserve">Employment Security Department </t>
  </si>
  <si>
    <t xml:space="preserve">Q2 Unemployment </t>
  </si>
  <si>
    <t>Q2 WPFML</t>
  </si>
  <si>
    <t>Q2 CARES</t>
  </si>
  <si>
    <t>August 2025 Salary</t>
  </si>
  <si>
    <t>Grace Pearson</t>
  </si>
  <si>
    <t>August 2025 Payroll</t>
  </si>
  <si>
    <t>August Total</t>
  </si>
  <si>
    <t xml:space="preserve">DDA interest </t>
  </si>
  <si>
    <t xml:space="preserve">Flynn's Electric </t>
  </si>
  <si>
    <t>PA 26 Pump electric</t>
  </si>
  <si>
    <t>September 2025</t>
  </si>
  <si>
    <t>BEW checking</t>
  </si>
  <si>
    <t>BEW DDA</t>
  </si>
  <si>
    <t>PA 34 Rebar</t>
  </si>
  <si>
    <t>Enduris WA</t>
  </si>
  <si>
    <t>2025-2026 Insurance renewal</t>
  </si>
  <si>
    <t>August Travel Reimbursement</t>
  </si>
  <si>
    <t>August Bookkeeping</t>
  </si>
  <si>
    <t>Ray Tracy</t>
  </si>
  <si>
    <t>Yutzy Cultural Resources</t>
  </si>
  <si>
    <t>Royse Hydroseeding</t>
  </si>
  <si>
    <t>PA 34 Construction</t>
  </si>
  <si>
    <t>The Scotsman</t>
  </si>
  <si>
    <t>SE Area Meeting Space</t>
  </si>
  <si>
    <t>Zuger Ranch</t>
  </si>
  <si>
    <t>Burn Permit Refund</t>
  </si>
  <si>
    <t xml:space="preserve">retirement </t>
  </si>
  <si>
    <t>Sept 2025 Salary</t>
  </si>
  <si>
    <t>Sept 2025 Payroll</t>
  </si>
  <si>
    <t>September Total</t>
  </si>
  <si>
    <t>Summary of August  2025 Activity</t>
  </si>
  <si>
    <t>Aug 1 thru Aug 31, 2025</t>
  </si>
  <si>
    <t>BEW Bank</t>
  </si>
  <si>
    <t>RCO</t>
  </si>
  <si>
    <t>23-1028 #2</t>
  </si>
  <si>
    <t>25-46-IM #13 &amp; 24-46-NR #22</t>
  </si>
  <si>
    <t>No activity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</si>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</sst>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m/d/yy;@"/>
    <numFmt numFmtId="166" formatCode="&quot;$&quot;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33333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" fillId="0" borderId="0"/>
  </cellStyleXfs>
  <cellXfs count="212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1" applyFont="1" applyFill="1"/>
    <xf numFmtId="0" fontId="11" fillId="0" borderId="4" xfId="0" applyFont="1" applyBorder="1"/>
    <xf numFmtId="0" fontId="13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4" fillId="0" borderId="0" xfId="0" applyFont="1"/>
    <xf numFmtId="0" fontId="11" fillId="0" borderId="5" xfId="0" applyFont="1" applyBorder="1"/>
    <xf numFmtId="0" fontId="11" fillId="0" borderId="6" xfId="0" applyFont="1" applyBorder="1"/>
    <xf numFmtId="0" fontId="15" fillId="5" borderId="2" xfId="0" applyFont="1" applyFill="1" applyBorder="1"/>
    <xf numFmtId="0" fontId="11" fillId="5" borderId="2" xfId="0" applyFont="1" applyFill="1" applyBorder="1"/>
    <xf numFmtId="0" fontId="9" fillId="0" borderId="0" xfId="2"/>
    <xf numFmtId="14" fontId="9" fillId="0" borderId="0" xfId="2" applyNumberFormat="1"/>
    <xf numFmtId="0" fontId="0" fillId="7" borderId="0" xfId="0" applyFill="1"/>
    <xf numFmtId="0" fontId="11" fillId="8" borderId="5" xfId="0" applyFont="1" applyFill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4" borderId="2" xfId="0" applyFont="1" applyFill="1" applyBorder="1"/>
    <xf numFmtId="0" fontId="11" fillId="3" borderId="2" xfId="0" applyFont="1" applyFill="1" applyBorder="1"/>
    <xf numFmtId="0" fontId="16" fillId="9" borderId="2" xfId="0" applyFont="1" applyFill="1" applyBorder="1"/>
    <xf numFmtId="0" fontId="11" fillId="10" borderId="2" xfId="0" applyFont="1" applyFill="1" applyBorder="1"/>
    <xf numFmtId="0" fontId="11" fillId="11" borderId="2" xfId="0" applyFont="1" applyFill="1" applyBorder="1"/>
    <xf numFmtId="49" fontId="0" fillId="0" borderId="0" xfId="2" applyNumberFormat="1" applyFont="1"/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wrapText="1"/>
    </xf>
    <xf numFmtId="0" fontId="9" fillId="0" borderId="2" xfId="2" applyBorder="1"/>
    <xf numFmtId="0" fontId="9" fillId="0" borderId="2" xfId="2" applyBorder="1" applyAlignment="1">
      <alignment horizontal="right"/>
    </xf>
    <xf numFmtId="0" fontId="9" fillId="0" borderId="2" xfId="2" applyBorder="1" applyAlignment="1">
      <alignment horizontal="center"/>
    </xf>
    <xf numFmtId="4" fontId="9" fillId="0" borderId="2" xfId="2" applyNumberFormat="1" applyBorder="1"/>
    <xf numFmtId="9" fontId="9" fillId="0" borderId="2" xfId="2" applyNumberFormat="1" applyBorder="1" applyAlignment="1">
      <alignment horizontal="center"/>
    </xf>
    <xf numFmtId="14" fontId="9" fillId="0" borderId="2" xfId="2" applyNumberFormat="1" applyBorder="1"/>
    <xf numFmtId="4" fontId="9" fillId="0" borderId="2" xfId="2" applyNumberFormat="1" applyBorder="1" applyAlignment="1">
      <alignment horizontal="center"/>
    </xf>
    <xf numFmtId="0" fontId="10" fillId="0" borderId="2" xfId="2" applyFont="1" applyBorder="1"/>
    <xf numFmtId="0" fontId="9" fillId="0" borderId="2" xfId="2" applyBorder="1" applyAlignment="1">
      <alignment horizontal="left"/>
    </xf>
    <xf numFmtId="2" fontId="9" fillId="0" borderId="2" xfId="2" applyNumberFormat="1" applyBorder="1"/>
    <xf numFmtId="164" fontId="9" fillId="0" borderId="2" xfId="2" applyNumberFormat="1" applyBorder="1"/>
    <xf numFmtId="0" fontId="19" fillId="0" borderId="2" xfId="2" applyFont="1" applyBorder="1"/>
    <xf numFmtId="4" fontId="9" fillId="0" borderId="0" xfId="2" applyNumberFormat="1"/>
    <xf numFmtId="1" fontId="9" fillId="0" borderId="0" xfId="2" applyNumberFormat="1"/>
    <xf numFmtId="9" fontId="9" fillId="0" borderId="2" xfId="2" applyNumberFormat="1" applyBorder="1"/>
    <xf numFmtId="0" fontId="9" fillId="12" borderId="2" xfId="2" applyFill="1" applyBorder="1" applyAlignment="1">
      <alignment horizontal="center" wrapText="1"/>
    </xf>
    <xf numFmtId="0" fontId="9" fillId="13" borderId="2" xfId="2" applyFill="1" applyBorder="1" applyAlignment="1">
      <alignment horizontal="left"/>
    </xf>
    <xf numFmtId="0" fontId="9" fillId="13" borderId="2" xfId="2" applyFill="1" applyBorder="1" applyAlignment="1">
      <alignment horizontal="right"/>
    </xf>
    <xf numFmtId="0" fontId="9" fillId="13" borderId="2" xfId="2" applyFill="1" applyBorder="1" applyAlignment="1">
      <alignment horizontal="center"/>
    </xf>
    <xf numFmtId="4" fontId="9" fillId="13" borderId="2" xfId="2" applyNumberFormat="1" applyFill="1" applyBorder="1"/>
    <xf numFmtId="9" fontId="9" fillId="13" borderId="2" xfId="2" applyNumberFormat="1" applyFill="1" applyBorder="1" applyAlignment="1">
      <alignment horizontal="center"/>
    </xf>
    <xf numFmtId="2" fontId="9" fillId="13" borderId="2" xfId="2" applyNumberFormat="1" applyFill="1" applyBorder="1"/>
    <xf numFmtId="14" fontId="9" fillId="13" borderId="2" xfId="2" applyNumberFormat="1" applyFill="1" applyBorder="1"/>
    <xf numFmtId="4" fontId="9" fillId="13" borderId="2" xfId="2" applyNumberFormat="1" applyFill="1" applyBorder="1" applyAlignment="1">
      <alignment horizontal="center"/>
    </xf>
    <xf numFmtId="0" fontId="9" fillId="13" borderId="2" xfId="2" applyFill="1" applyBorder="1"/>
    <xf numFmtId="164" fontId="9" fillId="13" borderId="2" xfId="2" applyNumberFormat="1" applyFill="1" applyBorder="1"/>
    <xf numFmtId="0" fontId="19" fillId="0" borderId="2" xfId="2" applyFont="1" applyBorder="1" applyAlignment="1">
      <alignment horizontal="left"/>
    </xf>
    <xf numFmtId="0" fontId="19" fillId="0" borderId="2" xfId="2" applyFont="1" applyBorder="1" applyAlignment="1">
      <alignment horizontal="right"/>
    </xf>
    <xf numFmtId="0" fontId="19" fillId="0" borderId="2" xfId="2" applyFont="1" applyBorder="1" applyAlignment="1">
      <alignment horizontal="center"/>
    </xf>
    <xf numFmtId="4" fontId="19" fillId="0" borderId="2" xfId="2" applyNumberFormat="1" applyFont="1" applyBorder="1"/>
    <xf numFmtId="9" fontId="19" fillId="0" borderId="2" xfId="2" applyNumberFormat="1" applyFont="1" applyBorder="1" applyAlignment="1">
      <alignment horizontal="center"/>
    </xf>
    <xf numFmtId="2" fontId="19" fillId="0" borderId="2" xfId="2" applyNumberFormat="1" applyFont="1" applyBorder="1"/>
    <xf numFmtId="14" fontId="19" fillId="0" borderId="2" xfId="2" applyNumberFormat="1" applyFont="1" applyBorder="1"/>
    <xf numFmtId="4" fontId="19" fillId="0" borderId="2" xfId="2" applyNumberFormat="1" applyFont="1" applyBorder="1" applyAlignment="1">
      <alignment horizontal="center"/>
    </xf>
    <xf numFmtId="164" fontId="19" fillId="0" borderId="2" xfId="2" applyNumberFormat="1" applyFont="1" applyBorder="1"/>
    <xf numFmtId="0" fontId="17" fillId="15" borderId="2" xfId="2" applyFont="1" applyFill="1" applyBorder="1" applyAlignment="1">
      <alignment horizontal="left"/>
    </xf>
    <xf numFmtId="0" fontId="17" fillId="15" borderId="2" xfId="2" applyFont="1" applyFill="1" applyBorder="1" applyAlignment="1">
      <alignment horizontal="right"/>
    </xf>
    <xf numFmtId="0" fontId="17" fillId="15" borderId="2" xfId="2" applyFont="1" applyFill="1" applyBorder="1" applyAlignment="1">
      <alignment horizontal="center"/>
    </xf>
    <xf numFmtId="4" fontId="17" fillId="15" borderId="2" xfId="2" applyNumberFormat="1" applyFont="1" applyFill="1" applyBorder="1"/>
    <xf numFmtId="9" fontId="17" fillId="15" borderId="2" xfId="2" applyNumberFormat="1" applyFont="1" applyFill="1" applyBorder="1" applyAlignment="1">
      <alignment horizontal="center"/>
    </xf>
    <xf numFmtId="2" fontId="17" fillId="15" borderId="2" xfId="2" applyNumberFormat="1" applyFont="1" applyFill="1" applyBorder="1"/>
    <xf numFmtId="14" fontId="17" fillId="15" borderId="2" xfId="2" applyNumberFormat="1" applyFont="1" applyFill="1" applyBorder="1"/>
    <xf numFmtId="4" fontId="17" fillId="15" borderId="2" xfId="2" applyNumberFormat="1" applyFont="1" applyFill="1" applyBorder="1" applyAlignment="1">
      <alignment horizontal="center"/>
    </xf>
    <xf numFmtId="0" fontId="17" fillId="15" borderId="2" xfId="2" applyFont="1" applyFill="1" applyBorder="1"/>
    <xf numFmtId="164" fontId="17" fillId="15" borderId="2" xfId="2" applyNumberFormat="1" applyFont="1" applyFill="1" applyBorder="1"/>
    <xf numFmtId="0" fontId="9" fillId="17" borderId="2" xfId="2" applyFill="1" applyBorder="1" applyAlignment="1">
      <alignment horizontal="left"/>
    </xf>
    <xf numFmtId="0" fontId="9" fillId="17" borderId="2" xfId="2" applyFill="1" applyBorder="1" applyAlignment="1">
      <alignment horizontal="center"/>
    </xf>
    <xf numFmtId="4" fontId="9" fillId="17" borderId="2" xfId="2" applyNumberFormat="1" applyFill="1" applyBorder="1"/>
    <xf numFmtId="9" fontId="9" fillId="17" borderId="2" xfId="2" applyNumberFormat="1" applyFill="1" applyBorder="1" applyAlignment="1">
      <alignment horizontal="center"/>
    </xf>
    <xf numFmtId="2" fontId="9" fillId="17" borderId="2" xfId="2" applyNumberFormat="1" applyFill="1" applyBorder="1"/>
    <xf numFmtId="14" fontId="9" fillId="17" borderId="2" xfId="2" applyNumberFormat="1" applyFill="1" applyBorder="1"/>
    <xf numFmtId="4" fontId="9" fillId="17" borderId="2" xfId="2" applyNumberFormat="1" applyFill="1" applyBorder="1" applyAlignment="1">
      <alignment horizontal="center"/>
    </xf>
    <xf numFmtId="0" fontId="9" fillId="17" borderId="2" xfId="2" applyFill="1" applyBorder="1"/>
    <xf numFmtId="164" fontId="9" fillId="17" borderId="2" xfId="2" applyNumberFormat="1" applyFill="1" applyBorder="1"/>
    <xf numFmtId="0" fontId="9" fillId="13" borderId="0" xfId="2" applyFill="1"/>
    <xf numFmtId="0" fontId="9" fillId="18" borderId="0" xfId="2" applyFill="1"/>
    <xf numFmtId="0" fontId="9" fillId="13" borderId="0" xfId="2" applyFill="1" applyAlignment="1">
      <alignment horizontal="right"/>
    </xf>
    <xf numFmtId="0" fontId="9" fillId="13" borderId="0" xfId="2" applyFill="1" applyAlignment="1">
      <alignment horizontal="center"/>
    </xf>
    <xf numFmtId="0" fontId="9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9" fillId="21" borderId="0" xfId="2" applyFill="1"/>
    <xf numFmtId="0" fontId="9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9" fillId="23" borderId="0" xfId="2" applyFill="1"/>
    <xf numFmtId="0" fontId="9" fillId="24" borderId="0" xfId="2" applyFill="1"/>
    <xf numFmtId="0" fontId="9" fillId="14" borderId="0" xfId="2" applyFill="1"/>
    <xf numFmtId="0" fontId="9" fillId="25" borderId="0" xfId="2" applyFill="1"/>
    <xf numFmtId="0" fontId="9" fillId="26" borderId="0" xfId="2" applyFill="1"/>
    <xf numFmtId="0" fontId="9" fillId="27" borderId="0" xfId="2" applyFill="1"/>
    <xf numFmtId="0" fontId="9" fillId="28" borderId="0" xfId="2" applyFill="1"/>
    <xf numFmtId="0" fontId="9" fillId="10" borderId="0" xfId="2" applyFill="1"/>
    <xf numFmtId="0" fontId="9" fillId="29" borderId="0" xfId="2" applyFill="1"/>
    <xf numFmtId="0" fontId="9" fillId="30" borderId="0" xfId="2" applyFill="1"/>
    <xf numFmtId="0" fontId="9" fillId="17" borderId="0" xfId="2" applyFill="1"/>
    <xf numFmtId="0" fontId="9" fillId="31" borderId="0" xfId="2" applyFill="1"/>
    <xf numFmtId="0" fontId="9" fillId="12" borderId="0" xfId="2" applyFill="1"/>
    <xf numFmtId="0" fontId="9" fillId="32" borderId="0" xfId="2" applyFill="1"/>
    <xf numFmtId="0" fontId="9" fillId="16" borderId="0" xfId="2" applyFill="1"/>
    <xf numFmtId="0" fontId="17" fillId="15" borderId="0" xfId="2" applyFont="1" applyFill="1"/>
    <xf numFmtId="0" fontId="8" fillId="0" borderId="2" xfId="2" applyFont="1" applyBorder="1" applyAlignment="1">
      <alignment horizontal="left"/>
    </xf>
    <xf numFmtId="0" fontId="7" fillId="0" borderId="2" xfId="2" applyFont="1" applyBorder="1" applyAlignment="1">
      <alignment horizontal="right"/>
    </xf>
    <xf numFmtId="0" fontId="7" fillId="17" borderId="2" xfId="2" applyFont="1" applyFill="1" applyBorder="1" applyAlignment="1">
      <alignment horizontal="right"/>
    </xf>
    <xf numFmtId="0" fontId="18" fillId="0" borderId="2" xfId="0" applyFont="1" applyBorder="1"/>
    <xf numFmtId="0" fontId="11" fillId="0" borderId="0" xfId="4"/>
    <xf numFmtId="0" fontId="11" fillId="0" borderId="2" xfId="4" applyBorder="1" applyAlignment="1">
      <alignment horizontal="center" vertical="center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>
      <alignment horizontal="left"/>
    </xf>
    <xf numFmtId="0" fontId="11" fillId="0" borderId="2" xfId="4" applyBorder="1"/>
    <xf numFmtId="14" fontId="11" fillId="0" borderId="2" xfId="4" applyNumberFormat="1" applyBorder="1"/>
    <xf numFmtId="0" fontId="11" fillId="0" borderId="2" xfId="4" applyBorder="1" applyAlignment="1">
      <alignment horizontal="right"/>
    </xf>
    <xf numFmtId="43" fontId="11" fillId="0" borderId="2" xfId="4" applyNumberFormat="1" applyBorder="1"/>
    <xf numFmtId="43" fontId="11" fillId="0" borderId="2" xfId="1" applyFont="1" applyBorder="1"/>
    <xf numFmtId="4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6" fontId="6" fillId="0" borderId="2" xfId="2" applyNumberFormat="1" applyFont="1" applyBorder="1" applyAlignment="1">
      <alignment horizontal="right"/>
    </xf>
    <xf numFmtId="0" fontId="11" fillId="33" borderId="2" xfId="0" applyFont="1" applyFill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4" fontId="3" fillId="0" borderId="2" xfId="2" applyNumberFormat="1" applyFont="1" applyBorder="1" applyAlignment="1">
      <alignment horizontal="center"/>
    </xf>
    <xf numFmtId="10" fontId="11" fillId="0" borderId="0" xfId="0" applyNumberFormat="1" applyFont="1"/>
    <xf numFmtId="0" fontId="11" fillId="0" borderId="7" xfId="0" applyFont="1" applyBorder="1"/>
    <xf numFmtId="0" fontId="11" fillId="8" borderId="0" xfId="0" applyFont="1" applyFill="1"/>
    <xf numFmtId="0" fontId="0" fillId="34" borderId="0" xfId="0" applyFill="1"/>
    <xf numFmtId="0" fontId="0" fillId="2" borderId="0" xfId="0" applyFill="1"/>
    <xf numFmtId="49" fontId="21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12" fillId="0" borderId="0" xfId="0" applyFont="1" applyAlignment="1">
      <alignment horizontal="right"/>
    </xf>
    <xf numFmtId="0" fontId="22" fillId="35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8" fontId="11" fillId="0" borderId="8" xfId="0" applyNumberFormat="1" applyFont="1" applyBorder="1"/>
    <xf numFmtId="8" fontId="11" fillId="0" borderId="0" xfId="0" applyNumberFormat="1" applyFont="1"/>
    <xf numFmtId="43" fontId="11" fillId="0" borderId="0" xfId="1" applyFont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43" fontId="22" fillId="0" borderId="3" xfId="1" applyFont="1" applyBorder="1" applyAlignment="1">
      <alignment horizontal="center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49" fontId="0" fillId="5" borderId="0" xfId="0" applyNumberFormat="1" applyFill="1" applyAlignment="1">
      <alignment horizontal="left"/>
    </xf>
    <xf numFmtId="49" fontId="11" fillId="0" borderId="0" xfId="0" applyNumberFormat="1" applyFont="1" applyAlignment="1">
      <alignment horizontal="left"/>
    </xf>
    <xf numFmtId="43" fontId="11" fillId="0" borderId="12" xfId="1" applyFont="1" applyFill="1" applyBorder="1"/>
    <xf numFmtId="43" fontId="11" fillId="0" borderId="0" xfId="1" applyFont="1" applyFill="1" applyBorder="1"/>
    <xf numFmtId="43" fontId="22" fillId="0" borderId="0" xfId="1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1" applyNumberFormat="1" applyFont="1"/>
    <xf numFmtId="4" fontId="22" fillId="0" borderId="3" xfId="1" applyNumberFormat="1" applyFont="1" applyBorder="1" applyAlignment="1">
      <alignment horizontal="center"/>
    </xf>
    <xf numFmtId="43" fontId="22" fillId="0" borderId="13" xfId="1" applyFont="1" applyBorder="1"/>
    <xf numFmtId="0" fontId="22" fillId="0" borderId="3" xfId="0" applyFont="1" applyBorder="1" applyAlignment="1">
      <alignment horizontal="left"/>
    </xf>
    <xf numFmtId="4" fontId="0" fillId="0" borderId="0" xfId="0" applyNumberFormat="1"/>
    <xf numFmtId="1" fontId="0" fillId="0" borderId="0" xfId="0" applyNumberFormat="1" applyAlignment="1">
      <alignment horizontal="left"/>
    </xf>
    <xf numFmtId="43" fontId="11" fillId="4" borderId="3" xfId="1" applyFont="1" applyFill="1" applyBorder="1"/>
    <xf numFmtId="43" fontId="11" fillId="0" borderId="10" xfId="1" applyFont="1" applyBorder="1"/>
    <xf numFmtId="43" fontId="11" fillId="0" borderId="11" xfId="1" applyFont="1" applyBorder="1"/>
    <xf numFmtId="49" fontId="12" fillId="0" borderId="0" xfId="0" applyNumberFormat="1" applyFont="1" applyAlignment="1">
      <alignment horizontal="left"/>
    </xf>
    <xf numFmtId="43" fontId="11" fillId="0" borderId="13" xfId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2" xfId="2" applyFont="1" applyBorder="1" applyAlignment="1">
      <alignment horizontal="left"/>
    </xf>
    <xf numFmtId="0" fontId="2" fillId="0" borderId="2" xfId="2" applyFont="1" applyBorder="1" applyAlignment="1">
      <alignment horizontal="center"/>
    </xf>
    <xf numFmtId="0" fontId="2" fillId="0" borderId="2" xfId="2" applyFont="1" applyBorder="1"/>
    <xf numFmtId="4" fontId="2" fillId="0" borderId="2" xfId="2" applyNumberFormat="1" applyFont="1" applyBorder="1" applyAlignment="1">
      <alignment horizontal="center"/>
    </xf>
    <xf numFmtId="4" fontId="0" fillId="3" borderId="0" xfId="0" applyNumberFormat="1" applyFill="1"/>
    <xf numFmtId="4" fontId="11" fillId="3" borderId="1" xfId="0" applyNumberFormat="1" applyFont="1" applyFill="1" applyBorder="1"/>
    <xf numFmtId="4" fontId="11" fillId="3" borderId="0" xfId="0" applyNumberFormat="1" applyFont="1" applyFill="1"/>
    <xf numFmtId="166" fontId="22" fillId="0" borderId="0" xfId="0" applyNumberFormat="1" applyFont="1" applyAlignment="1">
      <alignment horizontal="left"/>
    </xf>
    <xf numFmtId="8" fontId="11" fillId="0" borderId="9" xfId="0" applyNumberFormat="1" applyFont="1" applyBorder="1"/>
    <xf numFmtId="4" fontId="22" fillId="36" borderId="0" xfId="0" applyNumberFormat="1" applyFont="1" applyFill="1"/>
    <xf numFmtId="43" fontId="11" fillId="3" borderId="0" xfId="1" applyFont="1" applyFill="1"/>
    <xf numFmtId="43" fontId="11" fillId="0" borderId="2" xfId="0" applyNumberFormat="1" applyFont="1" applyBorder="1"/>
    <xf numFmtId="43" fontId="11" fillId="3" borderId="0" xfId="1" applyFont="1" applyFill="1" applyBorder="1"/>
    <xf numFmtId="14" fontId="0" fillId="0" borderId="0" xfId="0" applyNumberFormat="1"/>
    <xf numFmtId="0" fontId="23" fillId="5" borderId="0" xfId="0" applyFont="1" applyFill="1"/>
    <xf numFmtId="43" fontId="0" fillId="0" borderId="14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3" fontId="11" fillId="0" borderId="0" xfId="1" applyFont="1" applyFill="1" applyAlignment="1">
      <alignment horizontal="right"/>
    </xf>
    <xf numFmtId="165" fontId="11" fillId="0" borderId="0" xfId="0" applyNumberFormat="1" applyFont="1" applyAlignment="1">
      <alignment horizontal="left"/>
    </xf>
    <xf numFmtId="4" fontId="22" fillId="0" borderId="0" xfId="0" applyNumberFormat="1" applyFont="1"/>
    <xf numFmtId="1" fontId="11" fillId="0" borderId="0" xfId="0" applyNumberFormat="1" applyFont="1" applyAlignment="1">
      <alignment horizontal="left"/>
    </xf>
    <xf numFmtId="0" fontId="1" fillId="0" borderId="2" xfId="2" applyFont="1" applyBorder="1" applyAlignment="1">
      <alignment horizontal="right"/>
    </xf>
    <xf numFmtId="0" fontId="1" fillId="0" borderId="2" xfId="2" applyFont="1" applyBorder="1" applyAlignment="1">
      <alignment horizontal="left"/>
    </xf>
    <xf numFmtId="0" fontId="5" fillId="3" borderId="2" xfId="2" applyFont="1" applyFill="1" applyBorder="1" applyAlignment="1">
      <alignment horizontal="left"/>
    </xf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93"/>
  <sheetViews>
    <sheetView zoomScaleNormal="100" workbookViewId="0">
      <selection activeCell="J55" sqref="J55"/>
    </sheetView>
  </sheetViews>
  <sheetFormatPr defaultColWidth="9.109375" defaultRowHeight="13.2" x14ac:dyDescent="0.25"/>
  <cols>
    <col min="1" max="1" width="22.33203125" style="1" bestFit="1" customWidth="1"/>
    <col min="2" max="2" width="38.6640625" style="1" bestFit="1" customWidth="1"/>
    <col min="3" max="3" width="27.6640625" style="1" bestFit="1" customWidth="1"/>
    <col min="4" max="4" width="12.88671875" style="8" bestFit="1" customWidth="1"/>
    <col min="5" max="5" width="23.44140625" style="1" bestFit="1" customWidth="1"/>
    <col min="6" max="16384" width="9.109375" style="1"/>
  </cols>
  <sheetData>
    <row r="1" spans="1:5" ht="21" x14ac:dyDescent="0.4">
      <c r="B1" s="149" t="s">
        <v>211</v>
      </c>
      <c r="C1" s="150"/>
      <c r="D1" s="151"/>
    </row>
    <row r="2" spans="1:5" ht="15.6" x14ac:dyDescent="0.3">
      <c r="B2" s="152"/>
      <c r="C2" s="2"/>
      <c r="D2" s="151"/>
    </row>
    <row r="3" spans="1:5" ht="15.6" x14ac:dyDescent="0.3">
      <c r="A3" s="3" t="s">
        <v>123</v>
      </c>
      <c r="B3" s="152"/>
      <c r="C3" s="2"/>
      <c r="D3" s="180"/>
    </row>
    <row r="4" spans="1:5" x14ac:dyDescent="0.25">
      <c r="B4" t="s">
        <v>212</v>
      </c>
      <c r="C4" s="192">
        <v>383387.44</v>
      </c>
      <c r="D4" s="180"/>
    </row>
    <row r="5" spans="1:5" x14ac:dyDescent="0.25">
      <c r="B5" t="s">
        <v>213</v>
      </c>
      <c r="C5" s="192">
        <v>284144.43</v>
      </c>
      <c r="D5" s="151"/>
    </row>
    <row r="6" spans="1:5" x14ac:dyDescent="0.25">
      <c r="B6" s="1" t="s">
        <v>166</v>
      </c>
      <c r="C6" s="192">
        <v>543553.06999999995</v>
      </c>
      <c r="D6" s="180"/>
    </row>
    <row r="7" spans="1:5" ht="13.8" thickBot="1" x14ac:dyDescent="0.3">
      <c r="B7" s="1" t="s">
        <v>124</v>
      </c>
      <c r="C7" s="193">
        <v>40</v>
      </c>
      <c r="D7" s="151"/>
    </row>
    <row r="8" spans="1:5" x14ac:dyDescent="0.25">
      <c r="B8" s="153" t="s">
        <v>125</v>
      </c>
      <c r="C8" s="194">
        <f>SUM(C4:C7)</f>
        <v>1211124.94</v>
      </c>
      <c r="D8" s="151"/>
    </row>
    <row r="9" spans="1:5" x14ac:dyDescent="0.25">
      <c r="A9" s="154"/>
      <c r="C9" s="155"/>
      <c r="D9" s="195"/>
    </row>
    <row r="10" spans="1:5" x14ac:dyDescent="0.25">
      <c r="A10" s="154"/>
      <c r="B10" s="1" t="s">
        <v>126</v>
      </c>
      <c r="D10" s="1"/>
      <c r="E10" t="s">
        <v>65</v>
      </c>
    </row>
    <row r="11" spans="1:5" x14ac:dyDescent="0.25">
      <c r="A11" s="154"/>
      <c r="B11" s="4" t="s">
        <v>127</v>
      </c>
      <c r="C11" s="4" t="s">
        <v>0</v>
      </c>
      <c r="D11" s="1"/>
      <c r="E11"/>
    </row>
    <row r="12" spans="1:5" x14ac:dyDescent="0.25">
      <c r="A12" s="154"/>
      <c r="B12" s="5" t="s">
        <v>128</v>
      </c>
      <c r="C12" s="199">
        <v>88536.55</v>
      </c>
      <c r="D12" s="1"/>
      <c r="E12"/>
    </row>
    <row r="13" spans="1:5" ht="13.8" thickBot="1" x14ac:dyDescent="0.3">
      <c r="A13" s="154"/>
      <c r="B13" s="5" t="s">
        <v>129</v>
      </c>
      <c r="C13" s="156">
        <v>27920.19</v>
      </c>
      <c r="D13" s="1"/>
      <c r="E13"/>
    </row>
    <row r="14" spans="1:5" x14ac:dyDescent="0.25">
      <c r="A14" s="154"/>
      <c r="B14" s="6" t="s">
        <v>130</v>
      </c>
      <c r="C14" s="196">
        <f>SUM(C12:C13)</f>
        <v>116456.74</v>
      </c>
      <c r="D14" s="1"/>
      <c r="E14"/>
    </row>
    <row r="15" spans="1:5" x14ac:dyDescent="0.25">
      <c r="B15" s="7"/>
      <c r="C15" s="157"/>
      <c r="D15" s="1"/>
      <c r="E15"/>
    </row>
    <row r="16" spans="1:5" ht="15.6" x14ac:dyDescent="0.3">
      <c r="A16" s="2" t="s">
        <v>131</v>
      </c>
      <c r="C16" s="155"/>
      <c r="D16" s="158"/>
    </row>
    <row r="17" spans="1:4" x14ac:dyDescent="0.25">
      <c r="A17" s="159" t="s">
        <v>132</v>
      </c>
      <c r="B17" s="160" t="s">
        <v>133</v>
      </c>
      <c r="C17" s="160" t="s">
        <v>134</v>
      </c>
      <c r="D17" s="161" t="s">
        <v>135</v>
      </c>
    </row>
    <row r="18" spans="1:4" x14ac:dyDescent="0.25">
      <c r="A18" s="162" t="s">
        <v>136</v>
      </c>
      <c r="B18" s="163">
        <v>45900</v>
      </c>
      <c r="C18" s="163"/>
      <c r="D18" s="207"/>
    </row>
    <row r="19" spans="1:4" x14ac:dyDescent="0.25">
      <c r="A19" s="167">
        <v>9358</v>
      </c>
      <c r="B19" s="165" t="s">
        <v>137</v>
      </c>
      <c r="C19" s="165" t="s">
        <v>214</v>
      </c>
      <c r="D19" s="180">
        <v>1609.74</v>
      </c>
    </row>
    <row r="20" spans="1:4" x14ac:dyDescent="0.25">
      <c r="A20" s="167">
        <v>9359</v>
      </c>
      <c r="B20" s="165" t="s">
        <v>138</v>
      </c>
      <c r="C20" s="165" t="s">
        <v>167</v>
      </c>
      <c r="D20" s="180">
        <v>46.45</v>
      </c>
    </row>
    <row r="21" spans="1:4" x14ac:dyDescent="0.25">
      <c r="A21" s="167">
        <v>9360</v>
      </c>
      <c r="B21" s="165" t="s">
        <v>215</v>
      </c>
      <c r="C21" s="165" t="s">
        <v>216</v>
      </c>
      <c r="D21" s="180">
        <v>9475</v>
      </c>
    </row>
    <row r="22" spans="1:4" x14ac:dyDescent="0.25">
      <c r="A22" s="167">
        <v>9361</v>
      </c>
      <c r="B22" s="165" t="s">
        <v>145</v>
      </c>
      <c r="C22" s="165" t="s">
        <v>217</v>
      </c>
      <c r="D22" s="180">
        <v>120.4</v>
      </c>
    </row>
    <row r="23" spans="1:4" x14ac:dyDescent="0.25">
      <c r="A23" s="167">
        <v>9362</v>
      </c>
      <c r="B23" s="165" t="s">
        <v>139</v>
      </c>
      <c r="C23" s="165" t="s">
        <v>140</v>
      </c>
      <c r="D23" s="180">
        <v>53.45</v>
      </c>
    </row>
    <row r="24" spans="1:4" x14ac:dyDescent="0.25">
      <c r="A24" s="167">
        <v>9363</v>
      </c>
      <c r="B24" s="165" t="s">
        <v>169</v>
      </c>
      <c r="C24" s="165" t="s">
        <v>71</v>
      </c>
      <c r="D24" s="180">
        <v>4008.62</v>
      </c>
    </row>
    <row r="25" spans="1:4" x14ac:dyDescent="0.25">
      <c r="A25" s="167">
        <v>9264</v>
      </c>
      <c r="B25" s="165" t="s">
        <v>141</v>
      </c>
      <c r="C25" s="165" t="s">
        <v>218</v>
      </c>
      <c r="D25" s="180">
        <v>538.12</v>
      </c>
    </row>
    <row r="26" spans="1:4" x14ac:dyDescent="0.25">
      <c r="A26" s="167">
        <v>9365</v>
      </c>
      <c r="B26" s="165" t="s">
        <v>219</v>
      </c>
      <c r="C26" s="165" t="s">
        <v>220</v>
      </c>
      <c r="D26" s="180">
        <v>2965</v>
      </c>
    </row>
    <row r="27" spans="1:4" x14ac:dyDescent="0.25">
      <c r="A27" s="167">
        <v>9366</v>
      </c>
      <c r="B27" s="165" t="s">
        <v>221</v>
      </c>
      <c r="C27" s="165" t="s">
        <v>222</v>
      </c>
      <c r="D27" s="180">
        <v>140787</v>
      </c>
    </row>
    <row r="28" spans="1:4" x14ac:dyDescent="0.25">
      <c r="A28" s="167">
        <v>9367</v>
      </c>
      <c r="B28" s="165" t="s">
        <v>223</v>
      </c>
      <c r="C28" s="165" t="s">
        <v>224</v>
      </c>
      <c r="D28" s="180">
        <v>550</v>
      </c>
    </row>
    <row r="29" spans="1:4" x14ac:dyDescent="0.25">
      <c r="A29" s="167">
        <v>9368</v>
      </c>
      <c r="B29" s="165" t="s">
        <v>142</v>
      </c>
      <c r="C29" s="165" t="s">
        <v>143</v>
      </c>
      <c r="D29" s="180">
        <v>1298</v>
      </c>
    </row>
    <row r="30" spans="1:4" x14ac:dyDescent="0.25">
      <c r="A30" s="167">
        <v>9369</v>
      </c>
      <c r="B30" s="165" t="s">
        <v>160</v>
      </c>
      <c r="C30" s="165" t="s">
        <v>144</v>
      </c>
      <c r="D30" s="8">
        <v>160.85</v>
      </c>
    </row>
    <row r="31" spans="1:4" x14ac:dyDescent="0.25">
      <c r="A31" s="167">
        <v>9370</v>
      </c>
      <c r="B31" s="165" t="s">
        <v>225</v>
      </c>
      <c r="C31" s="165" t="s">
        <v>226</v>
      </c>
      <c r="D31" s="8">
        <v>123.75</v>
      </c>
    </row>
    <row r="32" spans="1:4" x14ac:dyDescent="0.25">
      <c r="A32" s="181"/>
      <c r="B32" s="1" t="s">
        <v>146</v>
      </c>
      <c r="C32" t="s">
        <v>147</v>
      </c>
      <c r="D32" s="182">
        <v>1498.87</v>
      </c>
    </row>
    <row r="33" spans="1:5" ht="13.8" thickBot="1" x14ac:dyDescent="0.3">
      <c r="C33" s="168" t="s">
        <v>148</v>
      </c>
      <c r="D33" s="183">
        <f>SUM(D18:D32)</f>
        <v>163235.25</v>
      </c>
    </row>
    <row r="34" spans="1:5" ht="13.8" thickTop="1" x14ac:dyDescent="0.25">
      <c r="A34" s="169"/>
      <c r="B34" t="s">
        <v>150</v>
      </c>
      <c r="C34" s="167">
        <v>941</v>
      </c>
      <c r="D34" s="200">
        <v>5513.47</v>
      </c>
      <c r="E34"/>
    </row>
    <row r="35" spans="1:5" x14ac:dyDescent="0.25">
      <c r="A35" s="169"/>
      <c r="B35" s="1" t="s">
        <v>151</v>
      </c>
      <c r="C35" s="1" t="s">
        <v>227</v>
      </c>
      <c r="D35" s="198">
        <v>2377.0700000000002</v>
      </c>
      <c r="E35"/>
    </row>
    <row r="36" spans="1:5" x14ac:dyDescent="0.25">
      <c r="A36" s="169"/>
      <c r="B36" t="s">
        <v>149</v>
      </c>
      <c r="C36" t="s">
        <v>228</v>
      </c>
      <c r="D36" s="198">
        <v>6001.74</v>
      </c>
      <c r="E36" s="198">
        <f>D36</f>
        <v>6001.74</v>
      </c>
    </row>
    <row r="37" spans="1:5" x14ac:dyDescent="0.25">
      <c r="A37" s="169"/>
      <c r="B37" t="s">
        <v>145</v>
      </c>
      <c r="C37" t="s">
        <v>228</v>
      </c>
      <c r="D37" s="200">
        <v>9403.58</v>
      </c>
      <c r="E37" s="198">
        <f>D37</f>
        <v>9403.58</v>
      </c>
    </row>
    <row r="38" spans="1:5" x14ac:dyDescent="0.25">
      <c r="A38" s="169"/>
      <c r="B38" t="s">
        <v>205</v>
      </c>
      <c r="C38" t="s">
        <v>229</v>
      </c>
      <c r="D38" s="200">
        <v>4105.46</v>
      </c>
      <c r="E38" s="198">
        <v>3584.82</v>
      </c>
    </row>
    <row r="39" spans="1:5" ht="13.8" thickBot="1" x14ac:dyDescent="0.3">
      <c r="A39" s="170"/>
      <c r="C39" s="168" t="s">
        <v>152</v>
      </c>
      <c r="D39" s="184">
        <f>SUM(D34:D38)</f>
        <v>27401.32</v>
      </c>
      <c r="E39" s="171">
        <f>SUM(E36:E38)</f>
        <v>18990.14</v>
      </c>
    </row>
    <row r="40" spans="1:5" x14ac:dyDescent="0.25">
      <c r="A40" s="187" t="s">
        <v>65</v>
      </c>
      <c r="B40" t="s">
        <v>65</v>
      </c>
      <c r="C40" s="168" t="s">
        <v>230</v>
      </c>
      <c r="D40" s="173">
        <f>D33+D39</f>
        <v>190636.57</v>
      </c>
      <c r="E40" s="172"/>
    </row>
    <row r="41" spans="1:5" x14ac:dyDescent="0.25">
      <c r="A41" s="187" t="s">
        <v>65</v>
      </c>
      <c r="C41" s="168"/>
      <c r="D41" s="173"/>
      <c r="E41" s="172"/>
    </row>
    <row r="42" spans="1:5" ht="15.6" x14ac:dyDescent="0.25">
      <c r="A42" s="170"/>
      <c r="B42" s="174" t="s">
        <v>231</v>
      </c>
      <c r="C42" s="175"/>
      <c r="D42" s="173"/>
      <c r="E42" s="172"/>
    </row>
    <row r="43" spans="1:5" ht="15.6" x14ac:dyDescent="0.25">
      <c r="A43" s="170"/>
      <c r="B43" s="174" t="s">
        <v>232</v>
      </c>
      <c r="C43" s="204" t="s">
        <v>65</v>
      </c>
      <c r="D43" s="168"/>
      <c r="E43" s="172"/>
    </row>
    <row r="44" spans="1:5" ht="15.6" x14ac:dyDescent="0.3">
      <c r="A44" s="2" t="s">
        <v>153</v>
      </c>
      <c r="D44" s="176"/>
      <c r="E44" s="172"/>
    </row>
    <row r="45" spans="1:5" x14ac:dyDescent="0.25">
      <c r="A45" s="159" t="s">
        <v>154</v>
      </c>
      <c r="B45" s="160" t="s">
        <v>155</v>
      </c>
      <c r="C45" s="160" t="s">
        <v>134</v>
      </c>
      <c r="D45" s="177" t="s">
        <v>135</v>
      </c>
      <c r="E45" s="158"/>
    </row>
    <row r="46" spans="1:5" x14ac:dyDescent="0.25">
      <c r="A46" s="154" t="s">
        <v>156</v>
      </c>
      <c r="B46" s="154" t="s">
        <v>165</v>
      </c>
      <c r="C46" s="167" t="s">
        <v>208</v>
      </c>
      <c r="D46" s="205">
        <v>2047.04</v>
      </c>
      <c r="E46" s="158"/>
    </row>
    <row r="47" spans="1:5" x14ac:dyDescent="0.25">
      <c r="A47" s="154" t="s">
        <v>156</v>
      </c>
      <c r="B47" s="167" t="s">
        <v>233</v>
      </c>
      <c r="C47" s="167" t="s">
        <v>208</v>
      </c>
      <c r="D47" s="205">
        <v>24.13</v>
      </c>
      <c r="E47" s="158"/>
    </row>
    <row r="48" spans="1:5" x14ac:dyDescent="0.25">
      <c r="A48" s="208">
        <v>212257</v>
      </c>
      <c r="B48" t="s">
        <v>234</v>
      </c>
      <c r="C48" s="164" t="s">
        <v>235</v>
      </c>
      <c r="D48" s="205">
        <v>4556.37</v>
      </c>
      <c r="E48" s="15" t="s">
        <v>65</v>
      </c>
    </row>
    <row r="49" spans="1:5" x14ac:dyDescent="0.25">
      <c r="A49" s="208">
        <v>212258</v>
      </c>
      <c r="B49" t="s">
        <v>7</v>
      </c>
      <c r="C49" s="164" t="s">
        <v>236</v>
      </c>
      <c r="D49" s="205">
        <v>93758.14</v>
      </c>
      <c r="E49" s="158"/>
    </row>
    <row r="50" spans="1:5" x14ac:dyDescent="0.25">
      <c r="A50" s="167" t="s">
        <v>65</v>
      </c>
      <c r="B50" s="167" t="s">
        <v>65</v>
      </c>
      <c r="D50" s="178">
        <f>SUM(D46:D49)</f>
        <v>100385.68</v>
      </c>
      <c r="E50" s="158"/>
    </row>
    <row r="51" spans="1:5" ht="15.6" x14ac:dyDescent="0.3">
      <c r="A51" s="3" t="s">
        <v>157</v>
      </c>
      <c r="B51" s="154"/>
      <c r="C51" s="154"/>
      <c r="D51" s="173"/>
      <c r="E51" s="158"/>
    </row>
    <row r="52" spans="1:5" x14ac:dyDescent="0.25">
      <c r="A52" s="179" t="s">
        <v>158</v>
      </c>
      <c r="B52" s="160" t="s">
        <v>133</v>
      </c>
      <c r="C52" s="160" t="s">
        <v>134</v>
      </c>
      <c r="D52" s="177" t="s">
        <v>135</v>
      </c>
      <c r="E52" s="15" t="s">
        <v>65</v>
      </c>
    </row>
    <row r="53" spans="1:5" x14ac:dyDescent="0.25">
      <c r="A53" s="162" t="s">
        <v>136</v>
      </c>
      <c r="B53" s="163">
        <v>45869</v>
      </c>
      <c r="C53" s="163"/>
      <c r="D53" s="197"/>
    </row>
    <row r="54" spans="1:5" x14ac:dyDescent="0.25">
      <c r="A54" s="154">
        <v>9337</v>
      </c>
      <c r="B54" t="s">
        <v>171</v>
      </c>
      <c r="C54" t="s">
        <v>172</v>
      </c>
      <c r="D54" s="8">
        <v>100</v>
      </c>
      <c r="E54" s="201" t="s">
        <v>173</v>
      </c>
    </row>
    <row r="55" spans="1:5" x14ac:dyDescent="0.25">
      <c r="A55" s="154">
        <v>9338</v>
      </c>
      <c r="B55" s="165" t="s">
        <v>159</v>
      </c>
      <c r="C55" s="166" t="s">
        <v>174</v>
      </c>
      <c r="D55" s="15">
        <v>12810.3</v>
      </c>
      <c r="E55"/>
    </row>
    <row r="56" spans="1:5" x14ac:dyDescent="0.25">
      <c r="A56" s="154">
        <v>9339</v>
      </c>
      <c r="B56" t="s">
        <v>175</v>
      </c>
      <c r="C56" t="s">
        <v>176</v>
      </c>
      <c r="D56" s="8">
        <v>82.5</v>
      </c>
      <c r="E56" t="s">
        <v>65</v>
      </c>
    </row>
    <row r="57" spans="1:5" x14ac:dyDescent="0.25">
      <c r="A57" s="154">
        <v>9340</v>
      </c>
      <c r="B57" t="s">
        <v>177</v>
      </c>
      <c r="C57" t="s">
        <v>176</v>
      </c>
      <c r="D57" s="158">
        <v>1312.5</v>
      </c>
      <c r="E57"/>
    </row>
    <row r="58" spans="1:5" x14ac:dyDescent="0.25">
      <c r="A58" s="154">
        <v>9341</v>
      </c>
      <c r="B58" t="s">
        <v>178</v>
      </c>
      <c r="C58" t="s">
        <v>179</v>
      </c>
      <c r="D58" s="158">
        <v>31.4</v>
      </c>
    </row>
    <row r="59" spans="1:5" x14ac:dyDescent="0.25">
      <c r="A59" s="154">
        <v>9342</v>
      </c>
      <c r="B59" t="s">
        <v>137</v>
      </c>
      <c r="C59" t="s">
        <v>180</v>
      </c>
      <c r="D59" s="158">
        <v>3.25</v>
      </c>
      <c r="E59" t="s">
        <v>65</v>
      </c>
    </row>
    <row r="60" spans="1:5" x14ac:dyDescent="0.25">
      <c r="A60" s="154">
        <v>9343</v>
      </c>
      <c r="B60" t="s">
        <v>181</v>
      </c>
      <c r="C60" t="s">
        <v>182</v>
      </c>
      <c r="D60" s="158">
        <v>25</v>
      </c>
      <c r="E60"/>
    </row>
    <row r="61" spans="1:5" x14ac:dyDescent="0.25">
      <c r="A61" s="154">
        <v>9344</v>
      </c>
      <c r="B61" t="s">
        <v>138</v>
      </c>
      <c r="C61" t="s">
        <v>167</v>
      </c>
      <c r="D61" s="158">
        <v>46.45</v>
      </c>
      <c r="E61"/>
    </row>
    <row r="62" spans="1:5" x14ac:dyDescent="0.25">
      <c r="A62" s="154">
        <v>9345</v>
      </c>
      <c r="B62" t="s">
        <v>183</v>
      </c>
      <c r="C62" t="s">
        <v>176</v>
      </c>
      <c r="D62" s="158">
        <v>37.5</v>
      </c>
      <c r="E62"/>
    </row>
    <row r="63" spans="1:5" x14ac:dyDescent="0.25">
      <c r="A63" s="154">
        <v>9346</v>
      </c>
      <c r="B63" t="s">
        <v>184</v>
      </c>
      <c r="C63" t="s">
        <v>176</v>
      </c>
      <c r="D63" s="158">
        <v>510</v>
      </c>
      <c r="E63"/>
    </row>
    <row r="64" spans="1:5" x14ac:dyDescent="0.25">
      <c r="A64" s="154">
        <v>9347</v>
      </c>
      <c r="B64" t="s">
        <v>168</v>
      </c>
      <c r="C64" t="s">
        <v>71</v>
      </c>
      <c r="D64" s="158">
        <v>415612.2</v>
      </c>
      <c r="E64" t="s">
        <v>185</v>
      </c>
    </row>
    <row r="65" spans="1:5" x14ac:dyDescent="0.25">
      <c r="A65" s="154">
        <v>9348</v>
      </c>
      <c r="B65" t="s">
        <v>145</v>
      </c>
      <c r="C65" t="s">
        <v>186</v>
      </c>
      <c r="D65" s="158">
        <v>587.29999999999995</v>
      </c>
      <c r="E65"/>
    </row>
    <row r="66" spans="1:5" x14ac:dyDescent="0.25">
      <c r="A66" s="154">
        <v>9349</v>
      </c>
      <c r="B66" t="s">
        <v>187</v>
      </c>
      <c r="C66" t="s">
        <v>140</v>
      </c>
      <c r="D66" s="158">
        <v>94.53</v>
      </c>
      <c r="E66"/>
    </row>
    <row r="67" spans="1:5" x14ac:dyDescent="0.25">
      <c r="A67" s="154">
        <v>9350</v>
      </c>
      <c r="B67" t="s">
        <v>188</v>
      </c>
      <c r="C67" t="s">
        <v>176</v>
      </c>
      <c r="D67" s="158">
        <v>56.25</v>
      </c>
      <c r="E67"/>
    </row>
    <row r="68" spans="1:5" x14ac:dyDescent="0.25">
      <c r="A68" s="154">
        <v>9351</v>
      </c>
      <c r="B68" t="s">
        <v>189</v>
      </c>
      <c r="C68" t="s">
        <v>190</v>
      </c>
      <c r="D68" s="158">
        <v>5525.8</v>
      </c>
      <c r="E68"/>
    </row>
    <row r="69" spans="1:5" x14ac:dyDescent="0.25">
      <c r="A69" s="154">
        <v>9352</v>
      </c>
      <c r="B69" t="s">
        <v>141</v>
      </c>
      <c r="C69" t="s">
        <v>191</v>
      </c>
      <c r="D69" s="158">
        <v>669.38</v>
      </c>
      <c r="E69"/>
    </row>
    <row r="70" spans="1:5" x14ac:dyDescent="0.25">
      <c r="A70" s="154">
        <v>9353</v>
      </c>
      <c r="B70" t="s">
        <v>170</v>
      </c>
      <c r="C70" t="s">
        <v>71</v>
      </c>
      <c r="D70" s="158">
        <v>642990.68999999994</v>
      </c>
      <c r="E70" t="s">
        <v>192</v>
      </c>
    </row>
    <row r="71" spans="1:5" x14ac:dyDescent="0.25">
      <c r="A71" s="154">
        <v>9354</v>
      </c>
      <c r="B71" t="s">
        <v>142</v>
      </c>
      <c r="C71" t="s">
        <v>193</v>
      </c>
      <c r="D71" s="158">
        <v>1298</v>
      </c>
      <c r="E71"/>
    </row>
    <row r="72" spans="1:5" x14ac:dyDescent="0.25">
      <c r="A72" s="154">
        <v>9355</v>
      </c>
      <c r="B72" t="s">
        <v>160</v>
      </c>
      <c r="C72" t="s">
        <v>144</v>
      </c>
      <c r="D72" s="158">
        <v>160.85</v>
      </c>
      <c r="E72"/>
    </row>
    <row r="73" spans="1:5" x14ac:dyDescent="0.25">
      <c r="A73" s="154">
        <v>9356</v>
      </c>
      <c r="B73" t="s">
        <v>194</v>
      </c>
      <c r="C73" t="s">
        <v>195</v>
      </c>
      <c r="D73" s="158">
        <v>36830</v>
      </c>
      <c r="E73"/>
    </row>
    <row r="74" spans="1:5" x14ac:dyDescent="0.25">
      <c r="A74" s="154">
        <v>9357</v>
      </c>
      <c r="B74" t="s">
        <v>209</v>
      </c>
      <c r="C74" t="s">
        <v>210</v>
      </c>
      <c r="D74" s="158">
        <v>853.99</v>
      </c>
      <c r="E74"/>
    </row>
    <row r="75" spans="1:5" x14ac:dyDescent="0.25">
      <c r="A75" s="181"/>
      <c r="B75" s="1" t="s">
        <v>146</v>
      </c>
      <c r="C75" t="s">
        <v>147</v>
      </c>
      <c r="D75" s="182">
        <v>600.84</v>
      </c>
    </row>
    <row r="76" spans="1:5" ht="13.8" thickBot="1" x14ac:dyDescent="0.3">
      <c r="C76" s="168" t="s">
        <v>148</v>
      </c>
      <c r="D76" s="183">
        <f>SUM(D53:D75)</f>
        <v>1120238.7300000002</v>
      </c>
    </row>
    <row r="77" spans="1:5" ht="13.8" thickTop="1" x14ac:dyDescent="0.25">
      <c r="A77" s="202"/>
      <c r="B77" t="s">
        <v>150</v>
      </c>
      <c r="C77" t="s">
        <v>196</v>
      </c>
      <c r="D77" s="198">
        <v>5700.05</v>
      </c>
      <c r="E77"/>
    </row>
    <row r="78" spans="1:5" x14ac:dyDescent="0.25">
      <c r="A78" s="169"/>
      <c r="B78" s="1" t="s">
        <v>151</v>
      </c>
      <c r="C78" t="s">
        <v>197</v>
      </c>
      <c r="D78" s="198">
        <v>2453.79</v>
      </c>
      <c r="E78"/>
    </row>
    <row r="79" spans="1:5" x14ac:dyDescent="0.25">
      <c r="A79" s="169"/>
      <c r="B79" t="s">
        <v>198</v>
      </c>
      <c r="C79" t="s">
        <v>199</v>
      </c>
      <c r="D79" s="198">
        <v>491.72</v>
      </c>
      <c r="E79"/>
    </row>
    <row r="80" spans="1:5" x14ac:dyDescent="0.25">
      <c r="A80" s="169"/>
      <c r="B80" t="s">
        <v>200</v>
      </c>
      <c r="C80" s="1" t="s">
        <v>201</v>
      </c>
      <c r="D80" s="198">
        <v>1287.49</v>
      </c>
      <c r="E80"/>
    </row>
    <row r="81" spans="1:5" x14ac:dyDescent="0.25">
      <c r="A81" s="169"/>
      <c r="B81" t="s">
        <v>200</v>
      </c>
      <c r="C81" t="s">
        <v>201</v>
      </c>
      <c r="D81" s="198">
        <v>66.430000000000007</v>
      </c>
      <c r="E81"/>
    </row>
    <row r="82" spans="1:5" x14ac:dyDescent="0.25">
      <c r="A82" s="169"/>
      <c r="B82" t="s">
        <v>200</v>
      </c>
      <c r="C82" t="s">
        <v>202</v>
      </c>
      <c r="D82" s="198">
        <v>488.38</v>
      </c>
      <c r="E82"/>
    </row>
    <row r="83" spans="1:5" x14ac:dyDescent="0.25">
      <c r="A83" s="169"/>
      <c r="B83" t="s">
        <v>200</v>
      </c>
      <c r="C83" t="s">
        <v>203</v>
      </c>
      <c r="D83" s="198">
        <v>219.42</v>
      </c>
      <c r="E83"/>
    </row>
    <row r="84" spans="1:5" x14ac:dyDescent="0.25">
      <c r="A84" s="169"/>
      <c r="B84" t="s">
        <v>149</v>
      </c>
      <c r="C84" t="s">
        <v>204</v>
      </c>
      <c r="D84" s="198">
        <v>6001.74</v>
      </c>
      <c r="E84" s="200">
        <f>D84</f>
        <v>6001.74</v>
      </c>
    </row>
    <row r="85" spans="1:5" x14ac:dyDescent="0.25">
      <c r="A85" s="169"/>
      <c r="B85" t="s">
        <v>145</v>
      </c>
      <c r="C85" t="s">
        <v>204</v>
      </c>
      <c r="D85" s="200">
        <v>9403.5879999999997</v>
      </c>
      <c r="E85" s="200">
        <f>D85</f>
        <v>9403.5879999999997</v>
      </c>
    </row>
    <row r="86" spans="1:5" x14ac:dyDescent="0.25">
      <c r="A86" s="169"/>
      <c r="B86" t="s">
        <v>205</v>
      </c>
      <c r="C86" t="s">
        <v>206</v>
      </c>
      <c r="D86" s="200">
        <v>4105.46</v>
      </c>
      <c r="E86" s="200">
        <f>D86</f>
        <v>4105.46</v>
      </c>
    </row>
    <row r="87" spans="1:5" ht="13.8" thickBot="1" x14ac:dyDescent="0.3">
      <c r="A87" s="170"/>
      <c r="C87" s="168" t="s">
        <v>152</v>
      </c>
      <c r="D87" s="184">
        <f>SUM(D77:D86)</f>
        <v>30218.067999999996</v>
      </c>
      <c r="E87" s="171">
        <f>SUM(E84:E86)</f>
        <v>19510.788</v>
      </c>
    </row>
    <row r="88" spans="1:5" x14ac:dyDescent="0.25">
      <c r="A88" s="170"/>
      <c r="C88" s="168" t="s">
        <v>207</v>
      </c>
      <c r="D88" s="173">
        <f>D76+D87</f>
        <v>1150456.7980000002</v>
      </c>
      <c r="E88" s="203"/>
    </row>
    <row r="89" spans="1:5" x14ac:dyDescent="0.25">
      <c r="D89" s="158"/>
      <c r="E89" s="158"/>
    </row>
    <row r="90" spans="1:5" ht="15.6" x14ac:dyDescent="0.3">
      <c r="A90" s="185" t="s">
        <v>124</v>
      </c>
      <c r="C90" s="168"/>
      <c r="D90" s="173"/>
    </row>
    <row r="91" spans="1:5" x14ac:dyDescent="0.25">
      <c r="A91" s="179" t="s">
        <v>161</v>
      </c>
      <c r="B91" s="160" t="s">
        <v>133</v>
      </c>
      <c r="C91" s="160" t="s">
        <v>134</v>
      </c>
      <c r="D91" s="177" t="s">
        <v>135</v>
      </c>
    </row>
    <row r="92" spans="1:5" x14ac:dyDescent="0.25">
      <c r="A92" s="206"/>
      <c r="B92" t="s">
        <v>237</v>
      </c>
      <c r="C92" s="167"/>
      <c r="D92" s="186"/>
    </row>
    <row r="93" spans="1:5" x14ac:dyDescent="0.25">
      <c r="D93" s="158"/>
    </row>
  </sheetData>
  <pageMargins left="0.25" right="0.25" top="0.75" bottom="0.75" header="0.3" footer="0.3"/>
  <pageSetup scale="83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tabSelected="1" zoomScaleNormal="100" workbookViewId="0">
      <selection activeCell="L23" sqref="L23"/>
    </sheetView>
  </sheetViews>
  <sheetFormatPr defaultRowHeight="13.2" x14ac:dyDescent="0.25"/>
  <cols>
    <col min="2" max="2" width="19.5546875" customWidth="1"/>
    <col min="3" max="3" width="11.33203125" customWidth="1"/>
    <col min="5" max="6" width="11.6640625" customWidth="1"/>
    <col min="7" max="7" width="10.44140625" customWidth="1"/>
    <col min="8" max="8" width="11.88671875" customWidth="1"/>
    <col min="9" max="9" width="8.33203125" hidden="1" customWidth="1"/>
    <col min="10" max="10" width="10.6640625" customWidth="1"/>
    <col min="12" max="12" width="10.6640625" customWidth="1"/>
    <col min="13" max="14" width="0" hidden="1" customWidth="1"/>
  </cols>
  <sheetData>
    <row r="1" spans="1:17" ht="14.4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4.4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4.4" x14ac:dyDescent="0.3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57.6" x14ac:dyDescent="0.3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4.4" hidden="1" x14ac:dyDescent="0.3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4.4" hidden="1" x14ac:dyDescent="0.3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4.4" hidden="1" x14ac:dyDescent="0.3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4.4" hidden="1" x14ac:dyDescent="0.3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4.4" x14ac:dyDescent="0.3">
      <c r="A9" s="44" t="s">
        <v>5</v>
      </c>
      <c r="B9" s="188" t="s">
        <v>162</v>
      </c>
      <c r="C9" s="38">
        <v>96767</v>
      </c>
      <c r="D9" s="189" t="s">
        <v>117</v>
      </c>
      <c r="E9" s="40">
        <v>403363</v>
      </c>
      <c r="F9" s="40">
        <v>276748.39</v>
      </c>
      <c r="G9" s="41">
        <f t="shared" si="0"/>
        <v>0.68610256766237854</v>
      </c>
      <c r="H9" s="40">
        <v>25003.41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4.4" hidden="1" x14ac:dyDescent="0.3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4.4" x14ac:dyDescent="0.3">
      <c r="A11" s="44" t="s">
        <v>5</v>
      </c>
      <c r="B11" s="138" t="s">
        <v>72</v>
      </c>
      <c r="C11" s="38">
        <v>94721</v>
      </c>
      <c r="D11" s="189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4.4" x14ac:dyDescent="0.3">
      <c r="A12" s="44" t="s">
        <v>7</v>
      </c>
      <c r="B12" s="45" t="s">
        <v>1</v>
      </c>
      <c r="C12" s="209" t="s">
        <v>244</v>
      </c>
      <c r="D12" s="39" t="s">
        <v>56</v>
      </c>
      <c r="E12" s="40">
        <v>15000</v>
      </c>
      <c r="F12" s="40">
        <v>15000</v>
      </c>
      <c r="G12" s="41">
        <f t="shared" ref="G12:G22" si="1">F12/E12</f>
        <v>1</v>
      </c>
      <c r="H12" s="40">
        <v>0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4.4" x14ac:dyDescent="0.3">
      <c r="A13" s="45"/>
      <c r="B13" s="45" t="s">
        <v>58</v>
      </c>
      <c r="C13" s="209" t="s">
        <v>243</v>
      </c>
      <c r="D13" s="39" t="s">
        <v>56</v>
      </c>
      <c r="E13" s="40">
        <v>248000</v>
      </c>
      <c r="F13" s="40">
        <v>248000</v>
      </c>
      <c r="G13" s="41">
        <f t="shared" si="1"/>
        <v>1</v>
      </c>
      <c r="H13" s="40">
        <v>0</v>
      </c>
      <c r="I13" s="46">
        <f t="shared" si="2"/>
        <v>0.66666666666666663</v>
      </c>
      <c r="J13" s="42">
        <v>46568</v>
      </c>
      <c r="K13" s="132" t="s">
        <v>111</v>
      </c>
      <c r="L13" s="42">
        <v>45839</v>
      </c>
      <c r="M13" s="37">
        <v>24</v>
      </c>
      <c r="N13" s="47">
        <v>16</v>
      </c>
      <c r="O13" s="23"/>
    </row>
    <row r="14" spans="1:17" ht="14.4" hidden="1" x14ac:dyDescent="0.3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4.4" x14ac:dyDescent="0.3">
      <c r="A15" s="37"/>
      <c r="B15" s="45" t="s">
        <v>60</v>
      </c>
      <c r="C15" s="209" t="s">
        <v>242</v>
      </c>
      <c r="D15" s="39" t="s">
        <v>56</v>
      </c>
      <c r="E15" s="40">
        <v>110770</v>
      </c>
      <c r="F15" s="40">
        <v>104724.04</v>
      </c>
      <c r="G15" s="41">
        <f t="shared" si="1"/>
        <v>0.94541879570280751</v>
      </c>
      <c r="H15" s="40">
        <v>6045.96</v>
      </c>
      <c r="I15" s="46">
        <f t="shared" si="2"/>
        <v>0.66666666666666663</v>
      </c>
      <c r="J15" s="42">
        <v>45838</v>
      </c>
      <c r="K15" s="132" t="s">
        <v>111</v>
      </c>
      <c r="L15" s="42">
        <v>45839</v>
      </c>
      <c r="M15" s="37">
        <v>24</v>
      </c>
      <c r="N15" s="47">
        <v>16</v>
      </c>
      <c r="O15" s="23"/>
    </row>
    <row r="16" spans="1:17" ht="14.4" x14ac:dyDescent="0.3">
      <c r="A16" s="48"/>
      <c r="B16" s="63" t="s">
        <v>59</v>
      </c>
      <c r="C16" s="64" t="s">
        <v>241</v>
      </c>
      <c r="D16" s="65" t="s">
        <v>56</v>
      </c>
      <c r="E16" s="66">
        <v>126713</v>
      </c>
      <c r="F16" s="66">
        <v>77780.800000000003</v>
      </c>
      <c r="G16" s="67">
        <f t="shared" si="1"/>
        <v>0.61383441320148679</v>
      </c>
      <c r="H16" s="66">
        <v>7651.88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4.4" x14ac:dyDescent="0.3">
      <c r="A17" s="37"/>
      <c r="B17" s="45" t="s">
        <v>2</v>
      </c>
      <c r="C17" s="120" t="s">
        <v>93</v>
      </c>
      <c r="D17" s="39" t="s">
        <v>56</v>
      </c>
      <c r="E17" s="40">
        <v>30000</v>
      </c>
      <c r="F17" s="40">
        <v>30000</v>
      </c>
      <c r="G17" s="41">
        <f t="shared" si="1"/>
        <v>1</v>
      </c>
      <c r="H17" s="40"/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4.4" hidden="1" x14ac:dyDescent="0.3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4.4" hidden="1" x14ac:dyDescent="0.3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4.4" x14ac:dyDescent="0.3">
      <c r="A20" s="37"/>
      <c r="B20" s="45" t="s">
        <v>79</v>
      </c>
      <c r="C20" s="209" t="s">
        <v>238</v>
      </c>
      <c r="D20" s="39" t="s">
        <v>56</v>
      </c>
      <c r="E20" s="40">
        <v>45000</v>
      </c>
      <c r="F20" s="40">
        <v>45000</v>
      </c>
      <c r="G20" s="41">
        <f t="shared" si="1"/>
        <v>1</v>
      </c>
      <c r="H20" s="40"/>
      <c r="I20" s="46">
        <f>N20/M20</f>
        <v>0.33333333333333331</v>
      </c>
      <c r="J20" s="42">
        <v>46203</v>
      </c>
      <c r="K20" s="43" t="s">
        <v>57</v>
      </c>
      <c r="L20" s="42">
        <v>45901</v>
      </c>
      <c r="M20" s="37">
        <v>12</v>
      </c>
      <c r="N20" s="47">
        <v>4</v>
      </c>
      <c r="O20" s="23"/>
    </row>
    <row r="21" spans="1:16" ht="14.4" x14ac:dyDescent="0.3">
      <c r="A21" s="37"/>
      <c r="B21" s="210" t="s">
        <v>239</v>
      </c>
      <c r="C21" s="136"/>
      <c r="D21" s="133" t="s">
        <v>110</v>
      </c>
      <c r="E21" s="40">
        <v>10000</v>
      </c>
      <c r="F21" s="40">
        <v>4342.6899999999996</v>
      </c>
      <c r="G21" s="41">
        <f t="shared" si="1"/>
        <v>0.43426899999999996</v>
      </c>
      <c r="H21" s="40">
        <v>5657.31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4.4" x14ac:dyDescent="0.3">
      <c r="A22" s="37"/>
      <c r="B22" s="211" t="s">
        <v>113</v>
      </c>
      <c r="C22" s="209" t="s">
        <v>240</v>
      </c>
      <c r="D22" s="137" t="s">
        <v>110</v>
      </c>
      <c r="E22" s="40">
        <v>125000</v>
      </c>
      <c r="F22" s="40">
        <v>125000</v>
      </c>
      <c r="G22" s="41">
        <f t="shared" si="1"/>
        <v>1</v>
      </c>
      <c r="H22" s="40">
        <v>0</v>
      </c>
      <c r="I22" s="46">
        <f>N22/M22</f>
        <v>0.33333333333333331</v>
      </c>
      <c r="J22" s="42">
        <v>46203</v>
      </c>
      <c r="K22" s="132" t="s">
        <v>111</v>
      </c>
      <c r="L22" s="42">
        <v>45870</v>
      </c>
      <c r="M22" s="37">
        <v>12</v>
      </c>
      <c r="N22" s="47">
        <v>4</v>
      </c>
      <c r="O22" s="23"/>
    </row>
    <row r="23" spans="1:16" ht="14.4" x14ac:dyDescent="0.3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4.4" hidden="1" x14ac:dyDescent="0.3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9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4.4" x14ac:dyDescent="0.3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4.4" x14ac:dyDescent="0.3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264955.15999999997</v>
      </c>
      <c r="G26" s="41">
        <f t="shared" si="3"/>
        <v>0.48571065077910169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4.4" x14ac:dyDescent="0.3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7314.49</v>
      </c>
      <c r="G27" s="41">
        <f t="shared" si="3"/>
        <v>0.9778729946524064</v>
      </c>
      <c r="H27" s="40">
        <v>0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4.4" x14ac:dyDescent="0.3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17756.3</v>
      </c>
      <c r="G28" s="41">
        <f t="shared" si="3"/>
        <v>1</v>
      </c>
      <c r="H28" s="40">
        <v>0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4.4" x14ac:dyDescent="0.3">
      <c r="A29" s="44" t="s">
        <v>163</v>
      </c>
      <c r="B29" s="190"/>
      <c r="C29" s="38"/>
      <c r="D29" s="189"/>
      <c r="E29" s="40"/>
      <c r="F29" s="40"/>
      <c r="G29" s="41" t="e">
        <f t="shared" si="3"/>
        <v>#DIV/0!</v>
      </c>
      <c r="H29" s="40"/>
      <c r="I29" s="51"/>
      <c r="J29" s="42"/>
      <c r="K29" s="191" t="s">
        <v>164</v>
      </c>
      <c r="L29" s="42"/>
      <c r="M29" s="37"/>
      <c r="N29" s="37"/>
      <c r="O29" s="23"/>
    </row>
    <row r="30" spans="1:16" ht="14.4" x14ac:dyDescent="0.3">
      <c r="A30" s="23"/>
      <c r="C30" s="38"/>
      <c r="D30" s="39"/>
      <c r="E30" s="40">
        <f>SUM(E6:E29)</f>
        <v>3309082.3</v>
      </c>
      <c r="F30" s="40">
        <f>SUM(F6:F29)</f>
        <v>1216621.8700000001</v>
      </c>
      <c r="G30" s="41">
        <f>F30/E30</f>
        <v>0.36766141174548611</v>
      </c>
      <c r="H30" s="40">
        <f>SUM(H6:H29)</f>
        <v>44358.559999999998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4.4" x14ac:dyDescent="0.3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4.4" x14ac:dyDescent="0.3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4.4" x14ac:dyDescent="0.3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4.4" x14ac:dyDescent="0.3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4.4" x14ac:dyDescent="0.3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4.4" x14ac:dyDescent="0.3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4.4" x14ac:dyDescent="0.3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4.4" x14ac:dyDescent="0.3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4.4" x14ac:dyDescent="0.3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4.4" x14ac:dyDescent="0.3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4.4" x14ac:dyDescent="0.3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4.4" x14ac:dyDescent="0.3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4.4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0" type="noConversion"/>
  <pageMargins left="0.5" right="0.25" top="0.75" bottom="0.75" header="0.3" footer="0.3"/>
  <pageSetup scale="85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48"/>
  <sheetViews>
    <sheetView zoomScaleNormal="100" workbookViewId="0">
      <selection activeCell="N15" sqref="N15"/>
    </sheetView>
  </sheetViews>
  <sheetFormatPr defaultRowHeight="13.2" x14ac:dyDescent="0.25"/>
  <cols>
    <col min="5" max="5" width="10.33203125" bestFit="1" customWidth="1"/>
    <col min="11" max="11" width="10.33203125" bestFit="1" customWidth="1"/>
  </cols>
  <sheetData>
    <row r="2" spans="1:11" ht="20.399999999999999" x14ac:dyDescent="0.35">
      <c r="A2" s="10" t="s">
        <v>8</v>
      </c>
      <c r="G2">
        <v>2025</v>
      </c>
    </row>
    <row r="3" spans="1:11" x14ac:dyDescent="0.25">
      <c r="A3" t="s">
        <v>9</v>
      </c>
    </row>
    <row r="5" spans="1:11" x14ac:dyDescent="0.25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5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I6*J6</f>
        <v>27207</v>
      </c>
    </row>
    <row r="7" spans="1:11" x14ac:dyDescent="0.25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I7*J7</f>
        <v>67093.98</v>
      </c>
    </row>
    <row r="8" spans="1:11" x14ac:dyDescent="0.25">
      <c r="D8" s="15">
        <v>0</v>
      </c>
      <c r="E8" s="15">
        <v>0</v>
      </c>
      <c r="H8" t="s">
        <v>120</v>
      </c>
      <c r="I8">
        <v>70</v>
      </c>
      <c r="J8" s="15">
        <v>40</v>
      </c>
      <c r="K8" s="15">
        <f t="shared" si="1"/>
        <v>2800</v>
      </c>
    </row>
    <row r="9" spans="1:11" ht="13.8" thickBot="1" x14ac:dyDescent="0.3">
      <c r="D9" s="15">
        <v>0</v>
      </c>
      <c r="E9" s="16">
        <v>0</v>
      </c>
      <c r="J9" s="15">
        <v>0</v>
      </c>
      <c r="K9" s="15">
        <v>0</v>
      </c>
    </row>
    <row r="10" spans="1:11" ht="13.8" thickBot="1" x14ac:dyDescent="0.3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5">
      <c r="D11" s="15"/>
      <c r="E11" s="17"/>
      <c r="J11" s="15"/>
      <c r="K11" s="17">
        <f>SUM(K6:K10)</f>
        <v>97100.98</v>
      </c>
    </row>
    <row r="12" spans="1:11" x14ac:dyDescent="0.25">
      <c r="D12" s="15"/>
      <c r="J12" s="15"/>
    </row>
    <row r="13" spans="1:11" x14ac:dyDescent="0.25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I13">
        <v>435</v>
      </c>
      <c r="J13" s="15">
        <v>58.95</v>
      </c>
      <c r="K13" s="15">
        <f t="shared" ref="K13:K15" si="3">J13*I13</f>
        <v>25643.25</v>
      </c>
    </row>
    <row r="14" spans="1:11" x14ac:dyDescent="0.25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I14">
        <v>508</v>
      </c>
      <c r="J14" s="15">
        <v>117.37</v>
      </c>
      <c r="K14" s="15">
        <f t="shared" si="3"/>
        <v>59623.96</v>
      </c>
    </row>
    <row r="15" spans="1:11" x14ac:dyDescent="0.25">
      <c r="B15" t="s">
        <v>120</v>
      </c>
      <c r="C15">
        <v>16</v>
      </c>
      <c r="D15" s="15">
        <v>40</v>
      </c>
      <c r="E15" s="15">
        <f t="shared" si="2"/>
        <v>640</v>
      </c>
      <c r="H15" t="s">
        <v>120</v>
      </c>
      <c r="I15">
        <v>82</v>
      </c>
      <c r="J15" s="15">
        <v>39.869999999999997</v>
      </c>
      <c r="K15" s="15">
        <f t="shared" si="3"/>
        <v>3269.3399999999997</v>
      </c>
    </row>
    <row r="16" spans="1:11" x14ac:dyDescent="0.25">
      <c r="D16" s="15">
        <v>0</v>
      </c>
      <c r="E16" s="15">
        <v>0</v>
      </c>
      <c r="J16" s="15">
        <v>0</v>
      </c>
      <c r="K16" s="15">
        <v>0</v>
      </c>
    </row>
    <row r="17" spans="1:11" ht="13.8" thickBot="1" x14ac:dyDescent="0.3">
      <c r="D17" s="15">
        <v>0</v>
      </c>
      <c r="E17" s="16">
        <v>0</v>
      </c>
      <c r="J17" s="15">
        <v>0</v>
      </c>
      <c r="K17" s="16">
        <v>0</v>
      </c>
    </row>
    <row r="18" spans="1:11" x14ac:dyDescent="0.25">
      <c r="D18" s="15"/>
      <c r="E18" s="17">
        <f>SUM(E13:E17)</f>
        <v>76650.48</v>
      </c>
      <c r="J18" s="15"/>
      <c r="K18" s="17">
        <f>SUM(K13:K17)</f>
        <v>88536.549999999988</v>
      </c>
    </row>
    <row r="19" spans="1:11" x14ac:dyDescent="0.25">
      <c r="D19" s="15"/>
      <c r="J19" s="15"/>
    </row>
    <row r="20" spans="1:11" x14ac:dyDescent="0.25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J20" s="15">
        <v>60.46</v>
      </c>
      <c r="K20" s="15">
        <f t="shared" ref="K20:K22" si="5">J20*I20</f>
        <v>0</v>
      </c>
    </row>
    <row r="21" spans="1:11" x14ac:dyDescent="0.25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J21" s="15">
        <v>124.71</v>
      </c>
      <c r="K21" s="15">
        <f t="shared" si="5"/>
        <v>0</v>
      </c>
    </row>
    <row r="22" spans="1:11" x14ac:dyDescent="0.25">
      <c r="B22" t="s">
        <v>120</v>
      </c>
      <c r="C22">
        <v>32</v>
      </c>
      <c r="D22" s="15">
        <v>40</v>
      </c>
      <c r="E22" s="15">
        <f t="shared" si="4"/>
        <v>1280</v>
      </c>
      <c r="H22" t="s">
        <v>120</v>
      </c>
      <c r="J22" s="15">
        <v>40</v>
      </c>
      <c r="K22" s="15">
        <f t="shared" si="5"/>
        <v>0</v>
      </c>
    </row>
    <row r="23" spans="1:11" x14ac:dyDescent="0.25">
      <c r="D23" s="15">
        <v>0</v>
      </c>
      <c r="E23" s="15">
        <v>0</v>
      </c>
      <c r="J23" s="15">
        <v>0</v>
      </c>
      <c r="K23" s="15">
        <v>0</v>
      </c>
    </row>
    <row r="24" spans="1:11" ht="13.8" thickBot="1" x14ac:dyDescent="0.3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5">
      <c r="D25" s="15"/>
      <c r="E25" s="17">
        <f>SUM(E20:E24)</f>
        <v>80559.289999999994</v>
      </c>
      <c r="J25" s="15"/>
      <c r="K25" s="17">
        <f>SUM(K20:K24)</f>
        <v>0</v>
      </c>
    </row>
    <row r="26" spans="1:11" x14ac:dyDescent="0.25">
      <c r="D26" s="15"/>
      <c r="J26" s="15"/>
    </row>
    <row r="27" spans="1:11" x14ac:dyDescent="0.25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J27" s="15">
        <v>60.46</v>
      </c>
      <c r="K27" s="15">
        <f t="shared" ref="K27:K29" si="7">J27*I27</f>
        <v>0</v>
      </c>
    </row>
    <row r="28" spans="1:11" x14ac:dyDescent="0.25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J28" s="15">
        <v>124.71</v>
      </c>
      <c r="K28" s="15">
        <f t="shared" si="7"/>
        <v>0</v>
      </c>
    </row>
    <row r="29" spans="1:11" x14ac:dyDescent="0.25">
      <c r="B29" t="s">
        <v>120</v>
      </c>
      <c r="C29">
        <v>48</v>
      </c>
      <c r="D29" s="15">
        <v>40</v>
      </c>
      <c r="E29" s="15">
        <f t="shared" si="6"/>
        <v>1920</v>
      </c>
      <c r="H29" t="s">
        <v>120</v>
      </c>
      <c r="J29" s="15">
        <v>40</v>
      </c>
      <c r="K29" s="15">
        <f t="shared" si="7"/>
        <v>0</v>
      </c>
    </row>
    <row r="30" spans="1:11" x14ac:dyDescent="0.25">
      <c r="D30" s="15">
        <v>0</v>
      </c>
      <c r="E30" s="15">
        <v>0</v>
      </c>
      <c r="J30" s="15">
        <v>0</v>
      </c>
      <c r="K30" s="15">
        <v>0</v>
      </c>
    </row>
    <row r="31" spans="1:11" ht="13.8" thickBot="1" x14ac:dyDescent="0.3">
      <c r="D31" s="15">
        <v>0</v>
      </c>
      <c r="E31" s="16">
        <v>0</v>
      </c>
      <c r="J31" s="15">
        <v>0</v>
      </c>
      <c r="K31" s="16">
        <v>0</v>
      </c>
    </row>
    <row r="32" spans="1:11" x14ac:dyDescent="0.25">
      <c r="D32" s="15"/>
      <c r="E32" s="17">
        <f>SUM(E27:E31)</f>
        <v>81637.67</v>
      </c>
      <c r="J32" s="15"/>
      <c r="K32" s="17">
        <f>SUM(K27:K31)</f>
        <v>0</v>
      </c>
    </row>
    <row r="33" spans="1:11" x14ac:dyDescent="0.25">
      <c r="D33" s="15"/>
      <c r="J33" s="15"/>
      <c r="K33" s="17"/>
    </row>
    <row r="34" spans="1:11" x14ac:dyDescent="0.25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J34" s="15">
        <v>60.46</v>
      </c>
      <c r="K34" s="15">
        <f t="shared" ref="K34:K36" si="9">J34*I34</f>
        <v>0</v>
      </c>
    </row>
    <row r="35" spans="1:11" x14ac:dyDescent="0.25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J35" s="15">
        <v>124.71</v>
      </c>
      <c r="K35" s="15">
        <f t="shared" si="9"/>
        <v>0</v>
      </c>
    </row>
    <row r="36" spans="1:11" x14ac:dyDescent="0.25">
      <c r="B36" t="s">
        <v>120</v>
      </c>
      <c r="C36">
        <v>64</v>
      </c>
      <c r="D36" s="15">
        <v>40</v>
      </c>
      <c r="E36" s="15">
        <f t="shared" si="8"/>
        <v>2560</v>
      </c>
      <c r="H36" t="s">
        <v>120</v>
      </c>
      <c r="J36" s="15">
        <v>40</v>
      </c>
      <c r="K36" s="15">
        <f t="shared" si="9"/>
        <v>0</v>
      </c>
    </row>
    <row r="37" spans="1:11" x14ac:dyDescent="0.25">
      <c r="D37" s="15">
        <v>0</v>
      </c>
      <c r="E37" s="15">
        <v>0</v>
      </c>
      <c r="J37" s="15">
        <v>0</v>
      </c>
      <c r="K37" s="15">
        <v>0</v>
      </c>
    </row>
    <row r="38" spans="1:11" ht="13.8" thickBot="1" x14ac:dyDescent="0.3">
      <c r="D38" s="15">
        <v>0</v>
      </c>
      <c r="E38" s="16">
        <v>0</v>
      </c>
      <c r="J38" s="15">
        <v>0</v>
      </c>
      <c r="K38" s="16">
        <v>0</v>
      </c>
    </row>
    <row r="39" spans="1:11" x14ac:dyDescent="0.25">
      <c r="D39" s="15"/>
      <c r="E39" s="17">
        <f>SUM(E34:E38)</f>
        <v>86574.299999999988</v>
      </c>
      <c r="J39" s="15"/>
      <c r="K39" s="17">
        <f>SUM(K34:K38)</f>
        <v>0</v>
      </c>
    </row>
    <row r="40" spans="1:11" x14ac:dyDescent="0.25">
      <c r="D40" s="15"/>
      <c r="J40" s="15"/>
      <c r="K40" s="17"/>
    </row>
    <row r="41" spans="1:11" x14ac:dyDescent="0.25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J41" s="15">
        <v>60.46</v>
      </c>
      <c r="K41" s="15">
        <f t="shared" ref="K41:K43" si="11">J41*I41</f>
        <v>0</v>
      </c>
    </row>
    <row r="42" spans="1:11" x14ac:dyDescent="0.25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J42" s="15">
        <v>124.71</v>
      </c>
      <c r="K42" s="15">
        <f t="shared" si="11"/>
        <v>0</v>
      </c>
    </row>
    <row r="43" spans="1:11" x14ac:dyDescent="0.25">
      <c r="B43" t="s">
        <v>120</v>
      </c>
      <c r="C43">
        <v>80</v>
      </c>
      <c r="D43" s="15">
        <v>40</v>
      </c>
      <c r="E43" s="15">
        <f t="shared" si="10"/>
        <v>3200</v>
      </c>
      <c r="H43" t="s">
        <v>120</v>
      </c>
      <c r="J43" s="15">
        <v>40</v>
      </c>
      <c r="K43" s="15">
        <f t="shared" si="11"/>
        <v>0</v>
      </c>
    </row>
    <row r="44" spans="1:11" x14ac:dyDescent="0.25">
      <c r="D44" s="15">
        <v>0</v>
      </c>
      <c r="E44" s="15">
        <v>0</v>
      </c>
      <c r="J44" s="15">
        <v>0</v>
      </c>
      <c r="K44" s="15">
        <v>0</v>
      </c>
    </row>
    <row r="45" spans="1:11" ht="13.8" thickBot="1" x14ac:dyDescent="0.3">
      <c r="D45" s="15">
        <v>0</v>
      </c>
      <c r="E45" s="16">
        <v>0</v>
      </c>
      <c r="J45" s="15">
        <v>0</v>
      </c>
      <c r="K45" s="16">
        <v>0</v>
      </c>
    </row>
    <row r="46" spans="1:11" x14ac:dyDescent="0.25">
      <c r="D46" s="15"/>
      <c r="E46" s="17">
        <f>SUM(E41:E45)</f>
        <v>90415.069999999992</v>
      </c>
      <c r="J46" s="15"/>
      <c r="K46" s="17">
        <f>SUM(K41:K45)</f>
        <v>0</v>
      </c>
    </row>
    <row r="47" spans="1:11" x14ac:dyDescent="0.25">
      <c r="B47" s="147"/>
      <c r="C47" s="147"/>
      <c r="D47" s="147"/>
      <c r="E47" s="147"/>
    </row>
    <row r="48" spans="1:11" x14ac:dyDescent="0.25">
      <c r="B48" s="148"/>
      <c r="C48" s="148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N58"/>
  <sheetViews>
    <sheetView topLeftCell="A13" zoomScaleNormal="100" workbookViewId="0">
      <selection activeCell="A54" sqref="A54:XFD54"/>
    </sheetView>
  </sheetViews>
  <sheetFormatPr defaultRowHeight="13.2" x14ac:dyDescent="0.25"/>
  <cols>
    <col min="1" max="4" width="9.109375" style="1"/>
    <col min="5" max="5" width="2.33203125" style="1" customWidth="1"/>
    <col min="6" max="9" width="9.109375" style="1"/>
    <col min="10" max="10" width="2.109375" style="1" customWidth="1"/>
    <col min="11" max="13" width="9.109375" style="1"/>
  </cols>
  <sheetData>
    <row r="1" spans="1:14" ht="15.6" x14ac:dyDescent="0.3">
      <c r="A1" s="2" t="s">
        <v>25</v>
      </c>
      <c r="B1"/>
      <c r="C1"/>
      <c r="D1"/>
      <c r="E1"/>
      <c r="F1"/>
      <c r="G1"/>
      <c r="H1" s="2" t="s">
        <v>119</v>
      </c>
      <c r="I1" s="18"/>
      <c r="J1"/>
      <c r="K1"/>
      <c r="L1"/>
      <c r="M1"/>
    </row>
    <row r="2" spans="1:14" x14ac:dyDescent="0.25">
      <c r="A2" s="7"/>
      <c r="B2"/>
      <c r="D2"/>
      <c r="E2"/>
      <c r="F2"/>
      <c r="G2"/>
      <c r="H2"/>
      <c r="I2"/>
      <c r="J2"/>
      <c r="K2"/>
      <c r="M2"/>
    </row>
    <row r="3" spans="1:14" ht="15.6" x14ac:dyDescent="0.3">
      <c r="A3" s="3" t="s">
        <v>4</v>
      </c>
      <c r="B3"/>
      <c r="C3"/>
      <c r="D3" s="1" t="s">
        <v>26</v>
      </c>
      <c r="E3"/>
      <c r="F3"/>
      <c r="G3"/>
      <c r="H3"/>
      <c r="I3"/>
      <c r="J3"/>
      <c r="K3"/>
      <c r="L3" s="1" t="s">
        <v>27</v>
      </c>
      <c r="M3"/>
    </row>
    <row r="4" spans="1:14" x14ac:dyDescent="0.25">
      <c r="A4" s="19"/>
      <c r="B4" s="20" t="s">
        <v>28</v>
      </c>
      <c r="C4" s="19"/>
      <c r="D4" s="19"/>
      <c r="E4" s="26"/>
      <c r="F4" s="20" t="s">
        <v>29</v>
      </c>
      <c r="G4" s="19"/>
      <c r="H4" s="19"/>
      <c r="I4" s="19"/>
      <c r="J4" s="26"/>
      <c r="K4" s="20" t="s">
        <v>30</v>
      </c>
      <c r="L4" s="19"/>
      <c r="M4" s="9"/>
      <c r="N4" s="4"/>
    </row>
    <row r="5" spans="1:14" x14ac:dyDescent="0.25">
      <c r="A5" s="5" t="s">
        <v>31</v>
      </c>
      <c r="B5" s="5" t="s">
        <v>32</v>
      </c>
      <c r="C5" s="5" t="s">
        <v>33</v>
      </c>
      <c r="D5" s="5" t="s">
        <v>66</v>
      </c>
      <c r="E5" s="27"/>
      <c r="F5" s="5" t="s">
        <v>32</v>
      </c>
      <c r="G5" s="5" t="s">
        <v>33</v>
      </c>
      <c r="H5" s="5" t="s">
        <v>66</v>
      </c>
      <c r="I5" s="4" t="s">
        <v>34</v>
      </c>
      <c r="J5" s="28"/>
      <c r="K5" s="5" t="s">
        <v>32</v>
      </c>
      <c r="L5" s="5" t="s">
        <v>33</v>
      </c>
      <c r="M5" s="5" t="s">
        <v>66</v>
      </c>
      <c r="N5" s="4" t="s">
        <v>34</v>
      </c>
    </row>
    <row r="6" spans="1:14" x14ac:dyDescent="0.25">
      <c r="A6" s="4"/>
      <c r="B6" s="5"/>
      <c r="C6" s="5"/>
      <c r="D6" s="31">
        <v>206.5</v>
      </c>
      <c r="E6" s="27"/>
      <c r="F6" s="5"/>
      <c r="G6" s="5"/>
      <c r="H6" s="21">
        <v>40</v>
      </c>
      <c r="I6" s="5"/>
      <c r="J6" s="27"/>
      <c r="K6" s="5"/>
      <c r="L6" s="5"/>
      <c r="M6" s="31">
        <v>153.5</v>
      </c>
      <c r="N6" s="5"/>
    </row>
    <row r="7" spans="1:14" x14ac:dyDescent="0.25">
      <c r="A7" s="5" t="s">
        <v>13</v>
      </c>
      <c r="B7" s="5">
        <v>12</v>
      </c>
      <c r="C7" s="5">
        <v>11</v>
      </c>
      <c r="D7" s="5">
        <f>D6+B7-C7</f>
        <v>207.5</v>
      </c>
      <c r="E7" s="27"/>
      <c r="F7" s="5">
        <v>44</v>
      </c>
      <c r="G7" s="5">
        <v>58</v>
      </c>
      <c r="H7" s="5">
        <f>H6+F7-G7</f>
        <v>26</v>
      </c>
      <c r="I7" s="22"/>
      <c r="J7" s="27"/>
      <c r="K7" s="5">
        <v>8</v>
      </c>
      <c r="L7" s="5">
        <v>10</v>
      </c>
      <c r="M7" s="5">
        <f>M6+K7-L7</f>
        <v>151.5</v>
      </c>
      <c r="N7" s="135"/>
    </row>
    <row r="8" spans="1:14" x14ac:dyDescent="0.25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27"/>
      <c r="F8" s="5">
        <v>19</v>
      </c>
      <c r="G8" s="5">
        <v>20</v>
      </c>
      <c r="H8" s="5">
        <f t="shared" ref="H8:H18" si="1">H7+F8-G8</f>
        <v>25</v>
      </c>
      <c r="I8" s="5"/>
      <c r="J8" s="27"/>
      <c r="K8" s="5">
        <v>8</v>
      </c>
      <c r="L8" s="5">
        <v>9</v>
      </c>
      <c r="M8" s="5">
        <f t="shared" ref="M8:M18" si="2">M7+K8-L8</f>
        <v>150.5</v>
      </c>
      <c r="N8" s="5"/>
    </row>
    <row r="9" spans="1:14" x14ac:dyDescent="0.25">
      <c r="A9" s="5" t="s">
        <v>17</v>
      </c>
      <c r="B9" s="5">
        <v>12</v>
      </c>
      <c r="C9" s="5">
        <v>0</v>
      </c>
      <c r="D9" s="5">
        <f t="shared" si="0"/>
        <v>231.5</v>
      </c>
      <c r="E9" s="27"/>
      <c r="F9" s="5">
        <v>10</v>
      </c>
      <c r="G9" s="5">
        <v>4</v>
      </c>
      <c r="H9" s="5">
        <f t="shared" si="1"/>
        <v>31</v>
      </c>
      <c r="I9" s="5"/>
      <c r="J9" s="27"/>
      <c r="K9" s="5">
        <v>8</v>
      </c>
      <c r="L9" s="5">
        <v>7</v>
      </c>
      <c r="M9" s="5">
        <f t="shared" si="2"/>
        <v>151.5</v>
      </c>
      <c r="N9" s="5"/>
    </row>
    <row r="10" spans="1:14" x14ac:dyDescent="0.25">
      <c r="A10" s="5" t="s">
        <v>19</v>
      </c>
      <c r="B10" s="5">
        <v>12</v>
      </c>
      <c r="C10" s="5">
        <v>0</v>
      </c>
      <c r="D10" s="5">
        <f t="shared" si="0"/>
        <v>243.5</v>
      </c>
      <c r="E10" s="27"/>
      <c r="F10" s="5">
        <v>17</v>
      </c>
      <c r="G10" s="5">
        <v>38</v>
      </c>
      <c r="H10" s="5">
        <f t="shared" si="1"/>
        <v>10</v>
      </c>
      <c r="I10" s="5"/>
      <c r="J10" s="27"/>
      <c r="K10" s="5">
        <v>8</v>
      </c>
      <c r="L10" s="5">
        <v>0</v>
      </c>
      <c r="M10" s="5">
        <f t="shared" si="2"/>
        <v>159.5</v>
      </c>
      <c r="N10" s="5"/>
    </row>
    <row r="11" spans="1:14" x14ac:dyDescent="0.25">
      <c r="A11" s="5" t="s">
        <v>22</v>
      </c>
      <c r="B11" s="5">
        <v>12</v>
      </c>
      <c r="C11" s="5">
        <v>0</v>
      </c>
      <c r="D11" s="5">
        <f t="shared" si="0"/>
        <v>255.5</v>
      </c>
      <c r="E11" s="27"/>
      <c r="F11" s="5">
        <v>21</v>
      </c>
      <c r="G11" s="5">
        <v>0</v>
      </c>
      <c r="H11" s="5">
        <f t="shared" si="1"/>
        <v>31</v>
      </c>
      <c r="I11" s="5" t="s">
        <v>65</v>
      </c>
      <c r="J11" s="27"/>
      <c r="K11" s="5">
        <v>8</v>
      </c>
      <c r="L11" s="5">
        <v>5</v>
      </c>
      <c r="M11" s="5">
        <f t="shared" si="2"/>
        <v>162.5</v>
      </c>
      <c r="N11" s="5"/>
    </row>
    <row r="12" spans="1:14" x14ac:dyDescent="0.25">
      <c r="A12" s="5" t="s">
        <v>24</v>
      </c>
      <c r="B12" s="5">
        <v>12</v>
      </c>
      <c r="C12" s="5">
        <v>13</v>
      </c>
      <c r="D12" s="5">
        <f t="shared" si="0"/>
        <v>254.5</v>
      </c>
      <c r="E12" s="27"/>
      <c r="F12" s="5">
        <v>15</v>
      </c>
      <c r="G12" s="5">
        <v>0</v>
      </c>
      <c r="H12" s="5">
        <f t="shared" si="1"/>
        <v>46</v>
      </c>
      <c r="I12" s="5"/>
      <c r="J12" s="27"/>
      <c r="K12" s="5">
        <v>8</v>
      </c>
      <c r="L12" s="5">
        <v>0</v>
      </c>
      <c r="M12" s="5">
        <f t="shared" si="2"/>
        <v>170.5</v>
      </c>
      <c r="N12" s="5"/>
    </row>
    <row r="13" spans="1:14" x14ac:dyDescent="0.25">
      <c r="A13" s="5" t="s">
        <v>35</v>
      </c>
      <c r="B13" s="5">
        <v>12</v>
      </c>
      <c r="C13" s="5">
        <v>5</v>
      </c>
      <c r="D13" s="5">
        <f t="shared" si="0"/>
        <v>261.5</v>
      </c>
      <c r="E13" s="27"/>
      <c r="F13" s="5">
        <v>21</v>
      </c>
      <c r="G13" s="5">
        <v>46</v>
      </c>
      <c r="H13" s="5">
        <f t="shared" si="1"/>
        <v>21</v>
      </c>
      <c r="I13" s="5"/>
      <c r="J13" s="27"/>
      <c r="K13" s="5">
        <v>8</v>
      </c>
      <c r="L13" s="5">
        <v>11</v>
      </c>
      <c r="M13" s="5">
        <f t="shared" si="2"/>
        <v>167.5</v>
      </c>
      <c r="N13" s="5"/>
    </row>
    <row r="14" spans="1:14" x14ac:dyDescent="0.25">
      <c r="A14" s="5" t="s">
        <v>16</v>
      </c>
      <c r="B14" s="5">
        <v>12</v>
      </c>
      <c r="C14" s="5">
        <v>30</v>
      </c>
      <c r="D14" s="5">
        <f t="shared" si="0"/>
        <v>243.5</v>
      </c>
      <c r="E14" s="27"/>
      <c r="F14" s="5">
        <v>3</v>
      </c>
      <c r="G14" s="5">
        <v>8</v>
      </c>
      <c r="H14" s="5">
        <f t="shared" si="1"/>
        <v>16</v>
      </c>
      <c r="I14" s="5"/>
      <c r="J14" s="27"/>
      <c r="K14" s="5">
        <v>8</v>
      </c>
      <c r="L14" s="5">
        <v>0</v>
      </c>
      <c r="M14" s="5">
        <f t="shared" si="2"/>
        <v>175.5</v>
      </c>
      <c r="N14" s="5"/>
    </row>
    <row r="15" spans="1:14" x14ac:dyDescent="0.25">
      <c r="A15" s="5" t="s">
        <v>36</v>
      </c>
      <c r="B15" s="5">
        <v>12</v>
      </c>
      <c r="C15" s="5">
        <v>0</v>
      </c>
      <c r="D15" s="5">
        <f t="shared" si="0"/>
        <v>255.5</v>
      </c>
      <c r="E15" s="27"/>
      <c r="F15" s="5">
        <v>0</v>
      </c>
      <c r="G15" s="5">
        <v>0</v>
      </c>
      <c r="H15" s="5">
        <f t="shared" si="1"/>
        <v>16</v>
      </c>
      <c r="I15" s="5"/>
      <c r="J15" s="27"/>
      <c r="K15" s="5">
        <v>8</v>
      </c>
      <c r="L15" s="5">
        <v>0</v>
      </c>
      <c r="M15" s="5">
        <f t="shared" si="2"/>
        <v>183.5</v>
      </c>
      <c r="N15" s="5"/>
    </row>
    <row r="16" spans="1:14" x14ac:dyDescent="0.25">
      <c r="A16" s="5" t="s">
        <v>20</v>
      </c>
      <c r="B16" s="5">
        <v>12</v>
      </c>
      <c r="C16" s="5">
        <v>0</v>
      </c>
      <c r="D16" s="5">
        <f t="shared" si="0"/>
        <v>267.5</v>
      </c>
      <c r="E16" s="27"/>
      <c r="F16" s="5">
        <v>0</v>
      </c>
      <c r="G16" s="5">
        <v>0</v>
      </c>
      <c r="H16" s="5">
        <f t="shared" si="1"/>
        <v>16</v>
      </c>
      <c r="I16" s="5"/>
      <c r="J16" s="27"/>
      <c r="K16" s="5">
        <v>8</v>
      </c>
      <c r="L16" s="5">
        <v>0</v>
      </c>
      <c r="M16" s="5">
        <f t="shared" si="2"/>
        <v>191.5</v>
      </c>
      <c r="N16" s="5"/>
    </row>
    <row r="17" spans="1:14" x14ac:dyDescent="0.25">
      <c r="A17" s="5" t="s">
        <v>21</v>
      </c>
      <c r="B17" s="5">
        <v>12</v>
      </c>
      <c r="C17" s="5">
        <v>0</v>
      </c>
      <c r="D17" s="5">
        <f t="shared" si="0"/>
        <v>279.5</v>
      </c>
      <c r="E17" s="27"/>
      <c r="F17" s="5">
        <v>0</v>
      </c>
      <c r="G17" s="5">
        <v>0</v>
      </c>
      <c r="H17" s="5">
        <f t="shared" si="1"/>
        <v>16</v>
      </c>
      <c r="I17" s="5"/>
      <c r="J17" s="27"/>
      <c r="K17" s="5">
        <v>8</v>
      </c>
      <c r="L17" s="5">
        <v>0</v>
      </c>
      <c r="M17" s="5">
        <f t="shared" si="2"/>
        <v>199.5</v>
      </c>
      <c r="N17" s="5"/>
    </row>
    <row r="18" spans="1:14" x14ac:dyDescent="0.25">
      <c r="A18" s="5" t="s">
        <v>23</v>
      </c>
      <c r="B18" s="5">
        <v>12</v>
      </c>
      <c r="C18" s="5">
        <v>0</v>
      </c>
      <c r="D18" s="5">
        <f t="shared" si="0"/>
        <v>291.5</v>
      </c>
      <c r="E18" s="27"/>
      <c r="F18" s="5">
        <v>0</v>
      </c>
      <c r="G18" s="5">
        <v>0</v>
      </c>
      <c r="H18" s="5">
        <f t="shared" si="1"/>
        <v>16</v>
      </c>
      <c r="I18" s="122"/>
      <c r="J18" s="27"/>
      <c r="K18" s="5">
        <v>8</v>
      </c>
      <c r="L18" s="5">
        <v>0</v>
      </c>
      <c r="M18" s="5">
        <f t="shared" si="2"/>
        <v>207.5</v>
      </c>
      <c r="N18" s="135"/>
    </row>
    <row r="19" spans="1:14" x14ac:dyDescent="0.25">
      <c r="A19" s="6" t="s">
        <v>37</v>
      </c>
      <c r="B19" s="5">
        <v>96</v>
      </c>
      <c r="C19" s="5">
        <v>12</v>
      </c>
      <c r="D19" s="5"/>
      <c r="E19" s="27"/>
      <c r="F19" s="5">
        <f>SUM(F7:F18)</f>
        <v>150</v>
      </c>
      <c r="G19" s="5">
        <f>SUM(G7:G18)</f>
        <v>174</v>
      </c>
      <c r="H19" s="5"/>
      <c r="I19" s="5"/>
      <c r="J19" s="27"/>
      <c r="K19" s="5">
        <v>96</v>
      </c>
      <c r="L19" s="5">
        <f>SUM(L7:L18)</f>
        <v>42</v>
      </c>
      <c r="M19" s="5"/>
      <c r="N19" s="5"/>
    </row>
    <row r="20" spans="1:14" x14ac:dyDescent="0.25">
      <c r="A20" s="6" t="s">
        <v>38</v>
      </c>
      <c r="B20" s="5" t="s">
        <v>39</v>
      </c>
      <c r="C20" s="5"/>
      <c r="D20" s="5">
        <v>259</v>
      </c>
      <c r="E20" s="27"/>
      <c r="F20" s="5"/>
      <c r="G20" s="5"/>
      <c r="H20" s="5">
        <v>13</v>
      </c>
      <c r="I20" s="5"/>
      <c r="J20" s="27"/>
      <c r="K20" s="5" t="s">
        <v>40</v>
      </c>
      <c r="L20" s="5"/>
      <c r="M20" s="5">
        <v>218</v>
      </c>
      <c r="N20" s="5"/>
    </row>
    <row r="21" spans="1:14" x14ac:dyDescent="0.25">
      <c r="A21" s="7"/>
      <c r="N21" s="1"/>
    </row>
    <row r="22" spans="1:14" ht="15.6" x14ac:dyDescent="0.3">
      <c r="A22" s="3" t="s">
        <v>120</v>
      </c>
      <c r="B22" s="144"/>
      <c r="C22"/>
      <c r="D22" s="1" t="s">
        <v>26</v>
      </c>
      <c r="E22"/>
      <c r="F22"/>
      <c r="G22"/>
      <c r="H22"/>
      <c r="I22"/>
      <c r="J22"/>
      <c r="K22"/>
      <c r="L22" s="1" t="s">
        <v>27</v>
      </c>
      <c r="M22"/>
    </row>
    <row r="23" spans="1:14" x14ac:dyDescent="0.25">
      <c r="A23" s="19"/>
      <c r="B23" s="20" t="s">
        <v>28</v>
      </c>
      <c r="C23" s="19"/>
      <c r="D23" s="19"/>
      <c r="E23" s="26"/>
      <c r="F23" s="20" t="s">
        <v>121</v>
      </c>
      <c r="G23" s="19"/>
      <c r="H23" s="19"/>
      <c r="I23" s="19"/>
      <c r="J23" s="26"/>
      <c r="K23" s="20" t="s">
        <v>30</v>
      </c>
      <c r="L23" s="19"/>
      <c r="M23" s="9"/>
      <c r="N23" s="4"/>
    </row>
    <row r="24" spans="1:14" x14ac:dyDescent="0.25">
      <c r="A24" s="5" t="s">
        <v>31</v>
      </c>
      <c r="B24" s="5" t="s">
        <v>32</v>
      </c>
      <c r="C24" s="5" t="s">
        <v>33</v>
      </c>
      <c r="D24" s="5" t="s">
        <v>66</v>
      </c>
      <c r="E24" s="27"/>
      <c r="F24" s="5" t="s">
        <v>32</v>
      </c>
      <c r="G24" s="5" t="s">
        <v>33</v>
      </c>
      <c r="H24" s="5" t="s">
        <v>66</v>
      </c>
      <c r="I24" s="4" t="s">
        <v>34</v>
      </c>
      <c r="J24" s="28"/>
      <c r="K24" s="5" t="s">
        <v>32</v>
      </c>
      <c r="L24" s="5" t="s">
        <v>33</v>
      </c>
      <c r="M24" s="5" t="s">
        <v>66</v>
      </c>
      <c r="N24" s="4" t="s">
        <v>34</v>
      </c>
    </row>
    <row r="25" spans="1:14" x14ac:dyDescent="0.25">
      <c r="A25" s="4"/>
      <c r="B25" s="5"/>
      <c r="C25" s="5"/>
      <c r="D25" s="21">
        <v>0</v>
      </c>
      <c r="E25" s="27"/>
      <c r="F25" s="5"/>
      <c r="G25" s="5"/>
      <c r="H25" s="21">
        <v>0</v>
      </c>
      <c r="I25" s="5"/>
      <c r="J25" s="27"/>
      <c r="K25" s="5"/>
      <c r="L25" s="5"/>
      <c r="M25" s="21">
        <v>0</v>
      </c>
      <c r="N25" s="5"/>
    </row>
    <row r="26" spans="1:14" x14ac:dyDescent="0.25">
      <c r="A26" s="5" t="s">
        <v>13</v>
      </c>
      <c r="B26" s="5">
        <v>0</v>
      </c>
      <c r="C26" s="5">
        <v>0</v>
      </c>
      <c r="D26" s="5">
        <f>D25+B26-C26</f>
        <v>0</v>
      </c>
      <c r="E26" s="27"/>
      <c r="F26" s="5">
        <v>0</v>
      </c>
      <c r="G26" s="5">
        <v>0</v>
      </c>
      <c r="H26" s="5">
        <f>H25+F26-G26</f>
        <v>0</v>
      </c>
      <c r="I26" s="22"/>
      <c r="J26" s="27"/>
      <c r="K26" s="5">
        <v>0</v>
      </c>
      <c r="L26" s="5">
        <v>0</v>
      </c>
      <c r="M26" s="5">
        <f>M25+K26-L26</f>
        <v>0</v>
      </c>
      <c r="N26" s="135"/>
    </row>
    <row r="27" spans="1:14" x14ac:dyDescent="0.25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27"/>
      <c r="F27" s="5">
        <v>0</v>
      </c>
      <c r="G27" s="5">
        <v>0</v>
      </c>
      <c r="H27" s="5">
        <f t="shared" ref="H27:H37" si="4">H26+F27-G27</f>
        <v>0</v>
      </c>
      <c r="I27" s="5"/>
      <c r="J27" s="27"/>
      <c r="K27" s="5">
        <v>8</v>
      </c>
      <c r="L27" s="5">
        <v>0</v>
      </c>
      <c r="M27" s="5">
        <f t="shared" ref="M27:M37" si="5">M26+K27-L27</f>
        <v>8</v>
      </c>
      <c r="N27" s="5"/>
    </row>
    <row r="28" spans="1:14" x14ac:dyDescent="0.25">
      <c r="A28" s="5" t="s">
        <v>17</v>
      </c>
      <c r="B28" s="5">
        <v>8</v>
      </c>
      <c r="C28" s="5">
        <v>0</v>
      </c>
      <c r="D28" s="5">
        <f t="shared" si="3"/>
        <v>16</v>
      </c>
      <c r="E28" s="27"/>
      <c r="F28" s="5">
        <v>0</v>
      </c>
      <c r="G28" s="5">
        <v>0</v>
      </c>
      <c r="H28" s="5">
        <f t="shared" si="4"/>
        <v>0</v>
      </c>
      <c r="I28" s="5"/>
      <c r="J28" s="27"/>
      <c r="K28" s="5">
        <v>8</v>
      </c>
      <c r="L28" s="5">
        <v>0</v>
      </c>
      <c r="M28" s="5">
        <f t="shared" si="5"/>
        <v>16</v>
      </c>
      <c r="N28" s="5"/>
    </row>
    <row r="29" spans="1:14" x14ac:dyDescent="0.25">
      <c r="A29" s="5" t="s">
        <v>19</v>
      </c>
      <c r="B29" s="5">
        <v>8</v>
      </c>
      <c r="C29" s="5">
        <v>0</v>
      </c>
      <c r="D29" s="5">
        <f t="shared" si="3"/>
        <v>24</v>
      </c>
      <c r="E29" s="27"/>
      <c r="F29" s="5">
        <v>0</v>
      </c>
      <c r="G29" s="5">
        <v>0</v>
      </c>
      <c r="H29" s="5">
        <f t="shared" si="4"/>
        <v>0</v>
      </c>
      <c r="I29" s="32"/>
      <c r="J29" s="27"/>
      <c r="K29" s="5">
        <v>8</v>
      </c>
      <c r="L29" s="5">
        <v>0</v>
      </c>
      <c r="M29" s="5">
        <f t="shared" si="5"/>
        <v>24</v>
      </c>
      <c r="N29" s="5"/>
    </row>
    <row r="30" spans="1:14" x14ac:dyDescent="0.25">
      <c r="A30" s="5" t="s">
        <v>22</v>
      </c>
      <c r="B30" s="5">
        <v>8</v>
      </c>
      <c r="C30" s="5">
        <v>0</v>
      </c>
      <c r="D30" s="5">
        <f t="shared" si="3"/>
        <v>32</v>
      </c>
      <c r="E30" s="27"/>
      <c r="F30" s="5">
        <v>0</v>
      </c>
      <c r="G30" s="5">
        <v>0</v>
      </c>
      <c r="H30" s="5">
        <f t="shared" si="4"/>
        <v>0</v>
      </c>
      <c r="I30" s="5"/>
      <c r="J30" s="27"/>
      <c r="K30" s="5">
        <v>8</v>
      </c>
      <c r="L30" s="5">
        <v>0</v>
      </c>
      <c r="M30" s="5">
        <f t="shared" si="5"/>
        <v>32</v>
      </c>
      <c r="N30" s="5"/>
    </row>
    <row r="31" spans="1:14" x14ac:dyDescent="0.25">
      <c r="A31" s="5" t="s">
        <v>24</v>
      </c>
      <c r="B31" s="5">
        <v>8</v>
      </c>
      <c r="C31" s="5">
        <v>0</v>
      </c>
      <c r="D31" s="5">
        <f t="shared" si="3"/>
        <v>40</v>
      </c>
      <c r="E31" s="27"/>
      <c r="F31" s="5">
        <v>0</v>
      </c>
      <c r="G31" s="5">
        <v>0</v>
      </c>
      <c r="H31" s="5">
        <f t="shared" si="4"/>
        <v>0</v>
      </c>
      <c r="I31" s="5"/>
      <c r="J31" s="27"/>
      <c r="K31" s="5">
        <v>8</v>
      </c>
      <c r="L31" s="5">
        <v>0</v>
      </c>
      <c r="M31" s="5">
        <f t="shared" si="5"/>
        <v>40</v>
      </c>
      <c r="N31" s="5"/>
    </row>
    <row r="32" spans="1:14" x14ac:dyDescent="0.25">
      <c r="A32" s="5" t="s">
        <v>35</v>
      </c>
      <c r="B32" s="5">
        <v>8</v>
      </c>
      <c r="C32" s="5">
        <v>16</v>
      </c>
      <c r="D32" s="5">
        <f t="shared" si="3"/>
        <v>32</v>
      </c>
      <c r="E32" s="27"/>
      <c r="F32" s="5">
        <v>0</v>
      </c>
      <c r="G32" s="5">
        <v>0</v>
      </c>
      <c r="H32" s="5">
        <f t="shared" si="4"/>
        <v>0</v>
      </c>
      <c r="I32" s="32"/>
      <c r="J32" s="27"/>
      <c r="K32" s="5">
        <v>8</v>
      </c>
      <c r="L32" s="5">
        <v>10</v>
      </c>
      <c r="M32" s="5">
        <f t="shared" si="5"/>
        <v>38</v>
      </c>
      <c r="N32" s="5"/>
    </row>
    <row r="33" spans="1:14" x14ac:dyDescent="0.25">
      <c r="A33" s="5" t="s">
        <v>16</v>
      </c>
      <c r="B33" s="5">
        <v>8</v>
      </c>
      <c r="C33" s="5">
        <v>0</v>
      </c>
      <c r="D33" s="5">
        <f t="shared" si="3"/>
        <v>40</v>
      </c>
      <c r="E33" s="27"/>
      <c r="F33" s="5">
        <v>0</v>
      </c>
      <c r="G33" s="5">
        <v>0</v>
      </c>
      <c r="H33" s="5">
        <f t="shared" si="4"/>
        <v>0</v>
      </c>
      <c r="I33" s="5"/>
      <c r="J33" s="27"/>
      <c r="K33" s="5">
        <v>8</v>
      </c>
      <c r="L33" s="5">
        <v>4</v>
      </c>
      <c r="M33" s="5">
        <f t="shared" si="5"/>
        <v>42</v>
      </c>
      <c r="N33" s="5"/>
    </row>
    <row r="34" spans="1:14" x14ac:dyDescent="0.25">
      <c r="A34" s="5" t="s">
        <v>36</v>
      </c>
      <c r="B34" s="5">
        <v>8</v>
      </c>
      <c r="C34" s="5">
        <v>0</v>
      </c>
      <c r="D34" s="5">
        <f t="shared" si="3"/>
        <v>48</v>
      </c>
      <c r="E34" s="27"/>
      <c r="F34" s="5">
        <v>0</v>
      </c>
      <c r="G34" s="5">
        <v>0</v>
      </c>
      <c r="H34" s="5">
        <f t="shared" si="4"/>
        <v>0</v>
      </c>
      <c r="I34" s="5"/>
      <c r="J34" s="27"/>
      <c r="K34" s="5">
        <v>8</v>
      </c>
      <c r="L34" s="5">
        <v>0</v>
      </c>
      <c r="M34" s="5">
        <f t="shared" si="5"/>
        <v>50</v>
      </c>
      <c r="N34" s="5"/>
    </row>
    <row r="35" spans="1:14" x14ac:dyDescent="0.25">
      <c r="A35" s="5" t="s">
        <v>20</v>
      </c>
      <c r="B35" s="5">
        <v>8</v>
      </c>
      <c r="C35" s="5">
        <v>0</v>
      </c>
      <c r="D35" s="5">
        <f t="shared" si="3"/>
        <v>56</v>
      </c>
      <c r="E35" s="27"/>
      <c r="F35" s="5">
        <v>0</v>
      </c>
      <c r="G35" s="5">
        <v>0</v>
      </c>
      <c r="H35" s="5">
        <f t="shared" si="4"/>
        <v>0</v>
      </c>
      <c r="I35" s="32"/>
      <c r="J35" s="27"/>
      <c r="K35" s="5">
        <v>8</v>
      </c>
      <c r="L35" s="5">
        <v>0</v>
      </c>
      <c r="M35" s="5">
        <f t="shared" si="5"/>
        <v>58</v>
      </c>
      <c r="N35" s="5"/>
    </row>
    <row r="36" spans="1:14" x14ac:dyDescent="0.25">
      <c r="A36" s="5" t="s">
        <v>21</v>
      </c>
      <c r="B36" s="5">
        <v>8</v>
      </c>
      <c r="C36" s="5">
        <v>5</v>
      </c>
      <c r="D36" s="5">
        <f t="shared" si="3"/>
        <v>59</v>
      </c>
      <c r="E36" s="27"/>
      <c r="F36" s="5">
        <v>0</v>
      </c>
      <c r="G36" s="5">
        <v>0</v>
      </c>
      <c r="H36" s="5">
        <f t="shared" si="4"/>
        <v>0</v>
      </c>
      <c r="I36" s="5"/>
      <c r="J36" s="27"/>
      <c r="K36" s="5">
        <v>8</v>
      </c>
      <c r="L36" s="5">
        <v>0</v>
      </c>
      <c r="M36" s="5">
        <f t="shared" si="5"/>
        <v>66</v>
      </c>
      <c r="N36" s="5"/>
    </row>
    <row r="37" spans="1:14" x14ac:dyDescent="0.25">
      <c r="A37" s="5" t="s">
        <v>23</v>
      </c>
      <c r="B37" s="5">
        <v>8</v>
      </c>
      <c r="C37" s="5">
        <v>0</v>
      </c>
      <c r="D37" s="5">
        <f>D36+B37-C37</f>
        <v>67</v>
      </c>
      <c r="E37" s="27"/>
      <c r="F37" s="5">
        <v>0</v>
      </c>
      <c r="G37" s="5">
        <v>0</v>
      </c>
      <c r="H37" s="5">
        <f t="shared" si="4"/>
        <v>0</v>
      </c>
      <c r="I37" s="5"/>
      <c r="J37" s="27"/>
      <c r="K37" s="5">
        <v>8</v>
      </c>
      <c r="L37" s="5">
        <v>0</v>
      </c>
      <c r="M37" s="5">
        <f t="shared" si="5"/>
        <v>74</v>
      </c>
      <c r="N37" s="135"/>
    </row>
    <row r="38" spans="1:14" x14ac:dyDescent="0.25">
      <c r="A38" s="6" t="s">
        <v>37</v>
      </c>
      <c r="B38" s="5">
        <f>SUM(B26:B37)</f>
        <v>88</v>
      </c>
      <c r="C38" s="5">
        <f>SUM(C26:C37)</f>
        <v>21</v>
      </c>
      <c r="D38" s="5"/>
      <c r="E38" s="27"/>
      <c r="F38" s="5">
        <f>SUM(F26:F37)</f>
        <v>0</v>
      </c>
      <c r="G38" s="5">
        <f>SUM(G26:G37)</f>
        <v>0</v>
      </c>
      <c r="H38" s="5"/>
      <c r="I38" s="5"/>
      <c r="J38" s="27"/>
      <c r="K38" s="5">
        <f>SUM(K26:K37)</f>
        <v>88</v>
      </c>
      <c r="L38" s="5">
        <f>SUM(L26:L37)</f>
        <v>14</v>
      </c>
      <c r="M38" s="5"/>
      <c r="N38" s="5"/>
    </row>
    <row r="39" spans="1:14" x14ac:dyDescent="0.25">
      <c r="A39" s="6" t="s">
        <v>38</v>
      </c>
      <c r="B39" s="5" t="s">
        <v>122</v>
      </c>
      <c r="C39" s="5"/>
      <c r="D39" s="5">
        <v>48.5</v>
      </c>
      <c r="E39" s="27"/>
      <c r="F39" s="5"/>
      <c r="G39" s="5"/>
      <c r="H39" s="5">
        <v>0</v>
      </c>
      <c r="I39" s="5"/>
      <c r="J39" s="27"/>
      <c r="K39" s="5" t="s">
        <v>122</v>
      </c>
      <c r="L39" s="5"/>
      <c r="M39" s="5">
        <v>80</v>
      </c>
      <c r="N39" s="5"/>
    </row>
    <row r="40" spans="1:14" x14ac:dyDescent="0.25">
      <c r="A40" s="7"/>
      <c r="B40"/>
      <c r="C40" s="145"/>
      <c r="D40"/>
      <c r="E40" s="146"/>
      <c r="F40"/>
      <c r="G40"/>
      <c r="H40"/>
      <c r="I40"/>
      <c r="J40" s="146"/>
      <c r="L40"/>
      <c r="M40"/>
    </row>
    <row r="41" spans="1:14" ht="15.6" x14ac:dyDescent="0.3">
      <c r="A41" s="3" t="s">
        <v>67</v>
      </c>
      <c r="B41"/>
      <c r="C41"/>
      <c r="D41" s="1" t="s">
        <v>26</v>
      </c>
      <c r="E41"/>
      <c r="F41"/>
      <c r="G41"/>
      <c r="H41"/>
      <c r="I41"/>
      <c r="J41"/>
      <c r="K41"/>
      <c r="L41" s="1" t="s">
        <v>27</v>
      </c>
      <c r="M41"/>
    </row>
    <row r="42" spans="1:14" x14ac:dyDescent="0.25">
      <c r="A42" s="19"/>
      <c r="B42" s="20" t="s">
        <v>28</v>
      </c>
      <c r="C42" s="19"/>
      <c r="D42" s="19"/>
      <c r="E42" s="26"/>
      <c r="F42" s="20" t="s">
        <v>29</v>
      </c>
      <c r="G42" s="19"/>
      <c r="H42" s="19"/>
      <c r="I42" s="19"/>
      <c r="J42" s="26"/>
      <c r="K42" s="20" t="s">
        <v>30</v>
      </c>
      <c r="L42" s="19"/>
      <c r="M42" s="9"/>
      <c r="N42" s="4"/>
    </row>
    <row r="43" spans="1:14" x14ac:dyDescent="0.25">
      <c r="A43" s="5" t="s">
        <v>31</v>
      </c>
      <c r="B43" s="5" t="s">
        <v>32</v>
      </c>
      <c r="C43" s="5" t="s">
        <v>33</v>
      </c>
      <c r="D43" s="5" t="s">
        <v>66</v>
      </c>
      <c r="E43" s="27"/>
      <c r="F43" s="5" t="s">
        <v>32</v>
      </c>
      <c r="G43" s="5" t="s">
        <v>33</v>
      </c>
      <c r="H43" s="5" t="s">
        <v>66</v>
      </c>
      <c r="I43" s="4" t="s">
        <v>34</v>
      </c>
      <c r="J43" s="28"/>
      <c r="K43" s="5" t="s">
        <v>32</v>
      </c>
      <c r="L43" s="5" t="s">
        <v>33</v>
      </c>
      <c r="M43" s="5" t="s">
        <v>66</v>
      </c>
      <c r="N43" s="4" t="s">
        <v>34</v>
      </c>
    </row>
    <row r="44" spans="1:14" x14ac:dyDescent="0.25">
      <c r="A44" s="4"/>
      <c r="B44" s="5"/>
      <c r="C44" s="5"/>
      <c r="D44" s="21">
        <v>240</v>
      </c>
      <c r="E44" s="27"/>
      <c r="F44" s="5"/>
      <c r="G44" s="5"/>
      <c r="H44" s="21">
        <v>7</v>
      </c>
      <c r="I44" s="5"/>
      <c r="J44" s="27"/>
      <c r="K44" s="5"/>
      <c r="L44" s="5"/>
      <c r="M44" s="21">
        <v>142</v>
      </c>
      <c r="N44" s="5"/>
    </row>
    <row r="45" spans="1:14" x14ac:dyDescent="0.25">
      <c r="A45" s="5" t="s">
        <v>13</v>
      </c>
      <c r="B45" s="5">
        <v>12</v>
      </c>
      <c r="C45" s="5">
        <v>0</v>
      </c>
      <c r="D45" s="5">
        <f>D44+B45-C45</f>
        <v>252</v>
      </c>
      <c r="E45" s="27"/>
      <c r="F45" s="5">
        <v>27</v>
      </c>
      <c r="G45" s="5">
        <v>0</v>
      </c>
      <c r="H45" s="5">
        <f>H44+F45-G45</f>
        <v>34</v>
      </c>
      <c r="I45" s="22"/>
      <c r="J45" s="27"/>
      <c r="K45" s="5">
        <v>8</v>
      </c>
      <c r="L45" s="5">
        <v>4</v>
      </c>
      <c r="M45" s="5">
        <f>M44+K45-L45</f>
        <v>146</v>
      </c>
      <c r="N45" s="135"/>
    </row>
    <row r="46" spans="1:14" x14ac:dyDescent="0.25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27"/>
      <c r="F46" s="5">
        <v>0</v>
      </c>
      <c r="G46" s="5">
        <v>10</v>
      </c>
      <c r="H46" s="5">
        <f t="shared" ref="H46:H56" si="7">H45+F46-G46</f>
        <v>24</v>
      </c>
      <c r="I46" s="5"/>
      <c r="J46" s="27"/>
      <c r="K46" s="5">
        <v>8</v>
      </c>
      <c r="L46" s="5">
        <v>24</v>
      </c>
      <c r="M46" s="5">
        <f t="shared" ref="M46:M56" si="8">M45+K46-L46</f>
        <v>130</v>
      </c>
      <c r="N46" s="5"/>
    </row>
    <row r="47" spans="1:14" x14ac:dyDescent="0.25">
      <c r="A47" s="5" t="s">
        <v>17</v>
      </c>
      <c r="B47" s="5">
        <v>12</v>
      </c>
      <c r="C47" s="5">
        <v>0</v>
      </c>
      <c r="D47" s="5">
        <f t="shared" si="6"/>
        <v>276</v>
      </c>
      <c r="E47" s="27"/>
      <c r="F47" s="5">
        <v>0</v>
      </c>
      <c r="G47" s="5">
        <v>0</v>
      </c>
      <c r="H47" s="33">
        <f t="shared" si="7"/>
        <v>24</v>
      </c>
      <c r="I47" s="5"/>
      <c r="J47" s="27"/>
      <c r="K47" s="5">
        <v>8</v>
      </c>
      <c r="L47" s="5">
        <v>3</v>
      </c>
      <c r="M47" s="5">
        <f t="shared" si="8"/>
        <v>135</v>
      </c>
      <c r="N47" s="5"/>
    </row>
    <row r="48" spans="1:14" x14ac:dyDescent="0.25">
      <c r="A48" s="5" t="s">
        <v>19</v>
      </c>
      <c r="B48" s="5">
        <v>12</v>
      </c>
      <c r="C48" s="5">
        <v>0</v>
      </c>
      <c r="D48" s="5">
        <f t="shared" si="6"/>
        <v>288</v>
      </c>
      <c r="E48" s="29"/>
      <c r="F48" s="5">
        <v>0</v>
      </c>
      <c r="G48" s="5">
        <v>16</v>
      </c>
      <c r="H48" s="5">
        <f t="shared" si="7"/>
        <v>8</v>
      </c>
      <c r="I48" s="5"/>
      <c r="J48" s="27"/>
      <c r="K48" s="5">
        <v>8</v>
      </c>
      <c r="L48" s="5">
        <v>0</v>
      </c>
      <c r="M48" s="5">
        <f t="shared" si="8"/>
        <v>143</v>
      </c>
      <c r="N48" s="5"/>
    </row>
    <row r="49" spans="1:14" x14ac:dyDescent="0.25">
      <c r="A49" s="5" t="s">
        <v>22</v>
      </c>
      <c r="B49" s="5">
        <v>12</v>
      </c>
      <c r="C49" s="5">
        <v>0</v>
      </c>
      <c r="D49" s="5">
        <f t="shared" si="6"/>
        <v>300</v>
      </c>
      <c r="E49" s="27"/>
      <c r="F49" s="5">
        <v>0</v>
      </c>
      <c r="G49" s="5">
        <v>3</v>
      </c>
      <c r="H49" s="5">
        <f t="shared" si="7"/>
        <v>5</v>
      </c>
      <c r="I49" s="5"/>
      <c r="J49" s="27"/>
      <c r="K49" s="5">
        <v>8</v>
      </c>
      <c r="L49" s="5">
        <v>0</v>
      </c>
      <c r="M49" s="5">
        <f t="shared" si="8"/>
        <v>151</v>
      </c>
      <c r="N49" s="5"/>
    </row>
    <row r="50" spans="1:14" x14ac:dyDescent="0.25">
      <c r="A50" s="5" t="s">
        <v>24</v>
      </c>
      <c r="B50" s="5">
        <v>12</v>
      </c>
      <c r="C50" s="5">
        <v>0</v>
      </c>
      <c r="D50" s="5">
        <f t="shared" si="6"/>
        <v>312</v>
      </c>
      <c r="E50" s="29"/>
      <c r="F50" s="5">
        <v>0</v>
      </c>
      <c r="G50" s="5">
        <v>5</v>
      </c>
      <c r="H50" s="5">
        <f t="shared" si="7"/>
        <v>0</v>
      </c>
      <c r="I50" s="5"/>
      <c r="J50" s="27"/>
      <c r="K50" s="5">
        <v>8</v>
      </c>
      <c r="L50" s="5">
        <v>0</v>
      </c>
      <c r="M50" s="5">
        <f t="shared" si="8"/>
        <v>159</v>
      </c>
      <c r="N50" s="5"/>
    </row>
    <row r="51" spans="1:14" x14ac:dyDescent="0.25">
      <c r="A51" s="5" t="s">
        <v>35</v>
      </c>
      <c r="B51" s="5">
        <v>12</v>
      </c>
      <c r="C51" s="5">
        <v>0</v>
      </c>
      <c r="D51" s="5">
        <f t="shared" si="6"/>
        <v>324</v>
      </c>
      <c r="E51" s="29"/>
      <c r="F51" s="5">
        <v>47</v>
      </c>
      <c r="G51" s="5">
        <v>0</v>
      </c>
      <c r="H51" s="5">
        <f t="shared" si="7"/>
        <v>47</v>
      </c>
      <c r="I51" s="32"/>
      <c r="J51" s="27"/>
      <c r="K51" s="5">
        <v>8</v>
      </c>
      <c r="L51" s="5">
        <v>0</v>
      </c>
      <c r="M51" s="5">
        <f t="shared" si="8"/>
        <v>167</v>
      </c>
      <c r="N51" s="5"/>
    </row>
    <row r="52" spans="1:14" x14ac:dyDescent="0.25">
      <c r="A52" s="5" t="s">
        <v>16</v>
      </c>
      <c r="B52" s="5">
        <v>12</v>
      </c>
      <c r="C52" s="5">
        <v>0</v>
      </c>
      <c r="D52" s="5">
        <f t="shared" si="6"/>
        <v>336</v>
      </c>
      <c r="E52" s="27"/>
      <c r="F52" s="5">
        <v>0</v>
      </c>
      <c r="G52" s="5">
        <v>47</v>
      </c>
      <c r="H52" s="5">
        <f t="shared" si="7"/>
        <v>0</v>
      </c>
      <c r="I52" s="5"/>
      <c r="J52" s="27"/>
      <c r="K52" s="5">
        <v>8</v>
      </c>
      <c r="L52" s="5">
        <v>3</v>
      </c>
      <c r="M52" s="5">
        <f t="shared" si="8"/>
        <v>172</v>
      </c>
      <c r="N52" s="5"/>
    </row>
    <row r="53" spans="1:14" x14ac:dyDescent="0.25">
      <c r="A53" s="5" t="s">
        <v>36</v>
      </c>
      <c r="B53" s="5">
        <v>12</v>
      </c>
      <c r="C53" s="5">
        <v>0</v>
      </c>
      <c r="D53" s="5">
        <f t="shared" si="6"/>
        <v>348</v>
      </c>
      <c r="E53" s="29"/>
      <c r="F53" s="5">
        <v>0</v>
      </c>
      <c r="G53" s="5">
        <v>0</v>
      </c>
      <c r="H53" s="5">
        <f t="shared" si="7"/>
        <v>0</v>
      </c>
      <c r="I53" s="5"/>
      <c r="J53" s="27"/>
      <c r="K53" s="5">
        <v>8</v>
      </c>
      <c r="L53" s="5">
        <v>0</v>
      </c>
      <c r="M53" s="5">
        <f t="shared" si="8"/>
        <v>180</v>
      </c>
      <c r="N53" s="5"/>
    </row>
    <row r="54" spans="1:14" x14ac:dyDescent="0.25">
      <c r="A54" s="5" t="s">
        <v>20</v>
      </c>
      <c r="B54" s="5">
        <v>12</v>
      </c>
      <c r="C54" s="5">
        <v>0</v>
      </c>
      <c r="D54" s="5">
        <f t="shared" si="6"/>
        <v>360</v>
      </c>
      <c r="E54" s="30"/>
      <c r="F54" s="5">
        <v>0</v>
      </c>
      <c r="G54" s="5">
        <v>0</v>
      </c>
      <c r="H54" s="5">
        <f t="shared" si="7"/>
        <v>0</v>
      </c>
      <c r="I54" s="5"/>
      <c r="J54" s="30"/>
      <c r="K54" s="5">
        <v>8</v>
      </c>
      <c r="L54" s="5">
        <v>0</v>
      </c>
      <c r="M54" s="5">
        <f t="shared" si="8"/>
        <v>188</v>
      </c>
      <c r="N54" s="5"/>
    </row>
    <row r="55" spans="1:14" x14ac:dyDescent="0.25">
      <c r="A55" s="5" t="s">
        <v>21</v>
      </c>
      <c r="B55" s="5">
        <v>12</v>
      </c>
      <c r="C55" s="5">
        <v>5</v>
      </c>
      <c r="D55" s="5">
        <f t="shared" si="6"/>
        <v>367</v>
      </c>
      <c r="E55" s="27"/>
      <c r="F55" s="5">
        <v>0</v>
      </c>
      <c r="G55" s="5">
        <v>0</v>
      </c>
      <c r="H55" s="5">
        <f t="shared" si="7"/>
        <v>0</v>
      </c>
      <c r="I55" s="5"/>
      <c r="J55" s="27"/>
      <c r="K55" s="5">
        <v>8</v>
      </c>
      <c r="L55" s="5">
        <v>0</v>
      </c>
      <c r="M55" s="5">
        <f t="shared" si="8"/>
        <v>196</v>
      </c>
      <c r="N55" s="5"/>
    </row>
    <row r="56" spans="1:14" x14ac:dyDescent="0.25">
      <c r="A56" s="5" t="s">
        <v>23</v>
      </c>
      <c r="B56" s="5">
        <v>12</v>
      </c>
      <c r="C56" s="5">
        <v>0</v>
      </c>
      <c r="D56" s="5">
        <f t="shared" si="6"/>
        <v>379</v>
      </c>
      <c r="E56" s="27"/>
      <c r="F56" s="5">
        <v>0</v>
      </c>
      <c r="G56" s="5">
        <v>0</v>
      </c>
      <c r="H56" s="5">
        <f t="shared" si="7"/>
        <v>0</v>
      </c>
      <c r="I56" s="5"/>
      <c r="J56" s="27"/>
      <c r="K56" s="5">
        <v>8</v>
      </c>
      <c r="L56" s="5">
        <v>0</v>
      </c>
      <c r="M56" s="5">
        <f t="shared" si="8"/>
        <v>204</v>
      </c>
      <c r="N56" s="5"/>
    </row>
    <row r="57" spans="1:14" x14ac:dyDescent="0.25">
      <c r="A57" s="6" t="s">
        <v>37</v>
      </c>
      <c r="B57" s="5">
        <f>SUM(B45:B56)</f>
        <v>144</v>
      </c>
      <c r="C57" s="5">
        <f>SUM(C45:C56)</f>
        <v>5</v>
      </c>
      <c r="D57" s="5"/>
      <c r="E57" s="27"/>
      <c r="F57" s="5">
        <f>SUM(F45:F56)</f>
        <v>74</v>
      </c>
      <c r="G57" s="5">
        <f>SUM(G45:G56)</f>
        <v>81</v>
      </c>
      <c r="H57" s="5"/>
      <c r="I57" s="5"/>
      <c r="J57" s="27"/>
      <c r="K57" s="5">
        <f>SUM(K45:K56)</f>
        <v>96</v>
      </c>
      <c r="L57" s="5">
        <f>SUM(L45:L56)</f>
        <v>34</v>
      </c>
      <c r="M57" s="5"/>
      <c r="N57" s="5"/>
    </row>
    <row r="58" spans="1:14" x14ac:dyDescent="0.25">
      <c r="A58" s="6" t="s">
        <v>38</v>
      </c>
      <c r="B58" s="5" t="s">
        <v>39</v>
      </c>
      <c r="C58" s="5"/>
      <c r="D58" s="5"/>
      <c r="E58" s="27"/>
      <c r="F58" s="5"/>
      <c r="G58" s="5"/>
      <c r="H58" s="5">
        <v>0</v>
      </c>
      <c r="I58" s="5"/>
      <c r="J58" s="27"/>
      <c r="K58" s="5" t="s">
        <v>40</v>
      </c>
      <c r="L58" s="5"/>
      <c r="M58" s="5"/>
      <c r="N58" s="5"/>
    </row>
  </sheetData>
  <pageMargins left="1" right="0" top="0.25" bottom="0.25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topLeftCell="A4" workbookViewId="0">
      <selection activeCell="M23" sqref="M23"/>
    </sheetView>
  </sheetViews>
  <sheetFormatPr defaultRowHeight="13.2" x14ac:dyDescent="0.25"/>
  <cols>
    <col min="3" max="3" width="10.109375" bestFit="1" customWidth="1"/>
    <col min="8" max="8" width="10.33203125" bestFit="1" customWidth="1"/>
  </cols>
  <sheetData>
    <row r="1" spans="1:9" x14ac:dyDescent="0.25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5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9.6" x14ac:dyDescent="0.25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5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5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5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5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5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5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5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5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5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5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5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5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5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5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5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5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5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5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5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5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5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5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5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5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5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5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5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5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5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5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5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5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5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5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5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5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5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5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5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5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5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5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September 2025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Aneesha Dieu</cp:lastModifiedBy>
  <cp:lastPrinted>2025-09-08T21:29:31Z</cp:lastPrinted>
  <dcterms:created xsi:type="dcterms:W3CDTF">2020-09-08T22:32:12Z</dcterms:created>
  <dcterms:modified xsi:type="dcterms:W3CDTF">2025-09-09T19:08:15Z</dcterms:modified>
</cp:coreProperties>
</file>