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6\02. February 2026\"/>
    </mc:Choice>
  </mc:AlternateContent>
  <xr:revisionPtr revIDLastSave="0" documentId="13_ncr:1_{14618984-31F5-467B-89E2-714A02C2DAB6}" xr6:coauthVersionLast="47" xr6:coauthVersionMax="47" xr10:uidLastSave="{00000000-0000-0000-0000-000000000000}"/>
  <bookViews>
    <workbookView xWindow="-28920" yWindow="-120" windowWidth="29040" windowHeight="15720" xr2:uid="{F1C3E8DD-D498-4453-A0FF-97043E7FE574}"/>
  </bookViews>
  <sheets>
    <sheet name="February 2026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0">'February 2026'!$A$1:$E$126</definedName>
    <definedName name="_xlnm.Print_Area" localSheetId="1">'grant summary'!$A$4:$L$30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3" l="1"/>
  <c r="E41" i="3"/>
  <c r="K40" i="3"/>
  <c r="K39" i="3"/>
  <c r="E38" i="3"/>
  <c r="K37" i="3"/>
  <c r="E37" i="3"/>
  <c r="K36" i="3"/>
  <c r="E35" i="3"/>
  <c r="K33" i="3"/>
  <c r="K32" i="3"/>
  <c r="E32" i="3"/>
  <c r="E31" i="3"/>
  <c r="K30" i="3"/>
  <c r="K29" i="3"/>
  <c r="K34" i="3" s="1"/>
  <c r="E29" i="3"/>
  <c r="K27" i="3"/>
  <c r="E26" i="3"/>
  <c r="E25" i="3"/>
  <c r="K24" i="3"/>
  <c r="E24" i="3"/>
  <c r="K23" i="3"/>
  <c r="K21" i="3"/>
  <c r="E19" i="3"/>
  <c r="E22" i="3" s="1"/>
  <c r="K18" i="3"/>
  <c r="E18" i="3"/>
  <c r="K17" i="3"/>
  <c r="E13" i="3"/>
  <c r="K12" i="3"/>
  <c r="K15" i="3" s="1"/>
  <c r="E12" i="3"/>
  <c r="E16" i="3" s="1"/>
  <c r="K11" i="3"/>
  <c r="K6" i="3"/>
  <c r="E6" i="3"/>
  <c r="K5" i="3"/>
  <c r="K9" i="3" s="1"/>
  <c r="E5" i="3"/>
  <c r="E9" i="3" s="1"/>
  <c r="M97" i="4" l="1"/>
  <c r="L97" i="4"/>
  <c r="H97" i="4"/>
  <c r="G97" i="4"/>
  <c r="C97" i="4"/>
  <c r="B97" i="4"/>
  <c r="D86" i="4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N85" i="4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D85" i="4"/>
  <c r="M76" i="4"/>
  <c r="L76" i="4"/>
  <c r="H76" i="4"/>
  <c r="G76" i="4"/>
  <c r="C76" i="4"/>
  <c r="B76" i="4"/>
  <c r="I69" i="4"/>
  <c r="I70" i="4" s="1"/>
  <c r="I71" i="4" s="1"/>
  <c r="I72" i="4" s="1"/>
  <c r="I73" i="4" s="1"/>
  <c r="I74" i="4" s="1"/>
  <c r="I75" i="4" s="1"/>
  <c r="D65" i="4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N64" i="4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D64" i="4"/>
  <c r="M57" i="4"/>
  <c r="L57" i="4"/>
  <c r="H57" i="4"/>
  <c r="C57" i="4"/>
  <c r="B57" i="4"/>
  <c r="N45" i="4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I45" i="4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M38" i="4"/>
  <c r="L38" i="4"/>
  <c r="H38" i="4"/>
  <c r="G38" i="4"/>
  <c r="C38" i="4"/>
  <c r="B38" i="4"/>
  <c r="N27" i="4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I27" i="4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D27" i="4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N26" i="4"/>
  <c r="I26" i="4"/>
  <c r="D26" i="4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N7" i="4"/>
  <c r="N8" i="4" s="1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I7" i="4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29" i="1" l="1"/>
  <c r="D123" i="1"/>
  <c r="E113" i="1"/>
  <c r="D113" i="1"/>
  <c r="D124" i="1" s="1"/>
  <c r="E112" i="1"/>
  <c r="E111" i="1"/>
  <c r="E114" i="1" s="1"/>
  <c r="E109" i="1"/>
  <c r="E108" i="1"/>
  <c r="E75" i="1"/>
  <c r="D75" i="1"/>
  <c r="D53" i="1"/>
  <c r="D52" i="1"/>
  <c r="E50" i="1"/>
  <c r="E49" i="1"/>
  <c r="E48" i="1"/>
  <c r="E47" i="1"/>
  <c r="E46" i="1"/>
  <c r="E52" i="1" s="1"/>
  <c r="D43" i="1"/>
  <c r="C22" i="1"/>
  <c r="C14" i="1"/>
  <c r="C8" i="1"/>
  <c r="K46" i="3" l="1"/>
  <c r="E46" i="3"/>
  <c r="F30" i="5" l="1"/>
  <c r="G28" i="5"/>
  <c r="G11" i="5" l="1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<sst xmlns="http://schemas.openxmlformats.org/spreadsheetml/2006/main" count="655" uniqueCount="280">
  <si>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</si>
  <si>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</si>
  <si>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</si>
  <si>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</si>
  <si>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</si>
  <si>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</si>
  <si>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</si>
  <si>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</si>
  <si>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</si>
  <si>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</si>
  <si>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</si>
  <si>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</si>
  <si>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</si>
  <si>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</si>
  <si>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</si>
  <si>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</si>
  <si>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</si>
  <si>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</si>
  <si>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</si>
  <si>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</si>
  <si>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</si>
  <si>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</si>
  <si>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</si>
  <si>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</si>
  <si>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</si>
  <si>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</si>
  <si>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</si>
  <si>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</si>
  <si>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</si>
  <si>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</si>
  <si>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</si>
  <si>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</si>
  <si>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</si>
  <si>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</si>
  <si>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</si>
  <si>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</si>
  <si>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</si>
  <si>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</si>
  <si>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</si>
  <si>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</si>
  <si>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</si>
  <si>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</si>
  <si>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</si>
  <si>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</si>
  <si>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</si>
  <si>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</si>
  <si>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</si>
  <si>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</si>
  <si>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</si>
  <si>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</si>
  <si>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</si>
  <si>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</si>
  <si>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</si>
  <si>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</si>
  <si>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</si>
  <si>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</si>
  <si>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</si>
  <si>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</si>
  <si>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</si>
  <si>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</si>
  <si>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</si>
  <si>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</si>
  <si>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</si>
  <si>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</si>
  <si>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</si>
  <si>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</si>
  <si>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</si>
  <si>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</si>
  <si>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</si>
  <si>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</si>
  <si>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</si>
  <si>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</si>
  <si>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</si>
  <si>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</si>
  <si>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</si>
  <si>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</si>
  <si>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</si>
  <si>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</si>
  <si>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</si>
  <si>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</si>
  <si>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</si>
  <si>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</si>
  <si>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</si>
  <si>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</si>
  <si>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</si>
  <si>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</si>
  <si>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</si>
  <si>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</si>
  <si>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</si>
  <si>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</si>
  <si>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</si>
  <si>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</si>
  <si>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</si>
  <si>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</si>
  <si>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</si>
  <si>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</si>
  <si>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</si>
  <si>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</si>
  <si>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</si>
  <si>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</si>
  <si>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</si>
  <si>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</si>
  <si>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</si>
  <si>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</si>
  <si>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</si>
  <si>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</si>
  <si>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</si>
  <si>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</si>
  <si>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</si>
  <si>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</si>
  <si>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</si>
  <si>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</si>
  <si>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</si>
  <si>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</si>
  <si>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</si>
  <si>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</si>
  <si>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</si>
  <si>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</si>
  <si>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</si>
  <si>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</si>
  <si>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</si>
  <si>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</si>
  <si>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</si>
  <si>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</si>
  <si>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</si>
  <si>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</si>
  <si>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</si>
  <si>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</si>
  <si>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</si>
  <si>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</si>
  <si>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</si>
  <si>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</si>
  <si>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</si>
  <si>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</si>
  <si>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</si>
  <si>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</si>
  <si>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</si>
  <si>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</si>
  <si>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</si>
  <si>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</si>
  <si>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</si>
  <si>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</si>
  <si>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</si>
  <si>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</si>
  <si>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</si>
  <si>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</si>
  <si>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</si>
  <si>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</si>
  <si>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</si>
  <si>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</si>
  <si>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</si>
  <si>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Ginny Butler</t>
  </si>
  <si>
    <t>City Lumber</t>
  </si>
  <si>
    <t>Columbia iConnect</t>
  </si>
  <si>
    <t>Kelley Create</t>
  </si>
  <si>
    <t>Copier Usage</t>
  </si>
  <si>
    <t>Verizon</t>
  </si>
  <si>
    <t>Banner Bank Card</t>
  </si>
  <si>
    <t>communication, supplies, equip</t>
  </si>
  <si>
    <t>bills and cost share subtotal</t>
  </si>
  <si>
    <t xml:space="preserve">DRS </t>
  </si>
  <si>
    <t xml:space="preserve">Retirement </t>
  </si>
  <si>
    <t>US Treasury</t>
  </si>
  <si>
    <t xml:space="preserve">941 payment </t>
  </si>
  <si>
    <t>Aneesha Dieu</t>
  </si>
  <si>
    <t>Lance Horning</t>
  </si>
  <si>
    <t>Laurie Nichols-Vance</t>
  </si>
  <si>
    <t>payroll subtotal</t>
  </si>
  <si>
    <t>Receipts:</t>
  </si>
  <si>
    <t>Rec. #</t>
  </si>
  <si>
    <t>From</t>
  </si>
  <si>
    <t>in bank</t>
  </si>
  <si>
    <t>Banner Bank</t>
  </si>
  <si>
    <t>Disbursements:</t>
  </si>
  <si>
    <t>Anchor QEA</t>
  </si>
  <si>
    <t>Date</t>
  </si>
  <si>
    <t>Program Source Fund</t>
  </si>
  <si>
    <t>Burn</t>
  </si>
  <si>
    <t>F-150 Truck</t>
  </si>
  <si>
    <t>Tractor</t>
  </si>
  <si>
    <t>Trees</t>
  </si>
  <si>
    <t>Pacific Power</t>
  </si>
  <si>
    <t>Electricity</t>
  </si>
  <si>
    <t>Gracie Pearson</t>
  </si>
  <si>
    <t>Josh Frame</t>
  </si>
  <si>
    <t>Mindi Ingram</t>
  </si>
  <si>
    <t>December Total</t>
  </si>
  <si>
    <t>BEO</t>
  </si>
  <si>
    <t>DDA Interest</t>
  </si>
  <si>
    <t>5 Star forestry LLC</t>
  </si>
  <si>
    <t>Planting</t>
  </si>
  <si>
    <t>Engineering</t>
  </si>
  <si>
    <t>Archer UR Ranch</t>
  </si>
  <si>
    <t>Burn Permit Refund</t>
  </si>
  <si>
    <t>Barker Enterprises</t>
  </si>
  <si>
    <t>Office Internet</t>
  </si>
  <si>
    <t>Dieu Aneesha</t>
  </si>
  <si>
    <t>Payroll Corrections</t>
  </si>
  <si>
    <t>Travel Reimbursement</t>
  </si>
  <si>
    <t>Eslick Farms Inc</t>
  </si>
  <si>
    <t>Horning Lance</t>
  </si>
  <si>
    <t>Ingram Farms Inc</t>
  </si>
  <si>
    <t>KD DID Inc</t>
  </si>
  <si>
    <t>Palouse Anglers LLC</t>
  </si>
  <si>
    <t>VSP Data</t>
  </si>
  <si>
    <t>Plants of the Wild</t>
  </si>
  <si>
    <t>Trees and Plants</t>
  </si>
  <si>
    <t>Price Computer</t>
  </si>
  <si>
    <t>Software Subscription</t>
  </si>
  <si>
    <t>Servi Dei Farms</t>
  </si>
  <si>
    <t>Springbrook</t>
  </si>
  <si>
    <t>Training</t>
  </si>
  <si>
    <t>Equipment</t>
  </si>
  <si>
    <t>Touchet Valley Storage</t>
  </si>
  <si>
    <t>Storage Unit</t>
  </si>
  <si>
    <t>Verizon Wireless</t>
  </si>
  <si>
    <t>Cell Phones</t>
  </si>
  <si>
    <t>WACD</t>
  </si>
  <si>
    <t>WACD Annual Meeting</t>
  </si>
  <si>
    <t>Washington State Auditor</t>
  </si>
  <si>
    <t>Audit</t>
  </si>
  <si>
    <t>Utilities</t>
  </si>
  <si>
    <t>Basin Disposal Inc</t>
  </si>
  <si>
    <t>Lease</t>
  </si>
  <si>
    <t>D&amp;M Farming Inc</t>
  </si>
  <si>
    <t>Liming</t>
  </si>
  <si>
    <t>Ed Hedlund</t>
  </si>
  <si>
    <t>26-46-IE</t>
  </si>
  <si>
    <t>Clay Hutchens</t>
  </si>
  <si>
    <t>January 2026 Salary</t>
  </si>
  <si>
    <t>January 2026  Payroll</t>
  </si>
  <si>
    <t>9422</t>
  </si>
  <si>
    <t>Pomeroy CD</t>
  </si>
  <si>
    <t>Josh</t>
  </si>
  <si>
    <t>Mindi</t>
  </si>
  <si>
    <t xml:space="preserve"> hrs moved to sick leave December 1</t>
  </si>
  <si>
    <t>Adjust leave hours monthly</t>
  </si>
  <si>
    <t>Adjust rate when composit rate changes</t>
  </si>
  <si>
    <t>Adjustment</t>
  </si>
  <si>
    <t xml:space="preserve">Over Time </t>
  </si>
  <si>
    <t>run bal</t>
  </si>
  <si>
    <t>Exchange&amp;Leave Buyout</t>
  </si>
  <si>
    <t>Lanve Horning</t>
  </si>
  <si>
    <t>Leave Buyout</t>
  </si>
  <si>
    <t>February 2026</t>
  </si>
  <si>
    <t>Grace Pearson</t>
  </si>
  <si>
    <t>5Star forestry llc</t>
  </si>
  <si>
    <t>Mobilization</t>
  </si>
  <si>
    <t>Butler, Ginny</t>
  </si>
  <si>
    <t>Supplies</t>
  </si>
  <si>
    <t>Col Co Ag improvement</t>
  </si>
  <si>
    <t>Growers meeting</t>
  </si>
  <si>
    <t>DeVries Business Services</t>
  </si>
  <si>
    <t>Program Service</t>
  </si>
  <si>
    <t>Frame, Joshua</t>
  </si>
  <si>
    <t>9467-9477</t>
  </si>
  <si>
    <t>VOID - Accidental printing</t>
  </si>
  <si>
    <t>Columbia County Auditor</t>
  </si>
  <si>
    <t>Licensing</t>
  </si>
  <si>
    <t>Astoin County Conservation District</t>
  </si>
  <si>
    <t>Seney Project</t>
  </si>
  <si>
    <t>EFT</t>
  </si>
  <si>
    <t>January Total</t>
  </si>
  <si>
    <t>Summary of January 2025 Activity</t>
  </si>
  <si>
    <t>January 1 thru January 31, 2025</t>
  </si>
  <si>
    <t>EFT 477449!</t>
  </si>
  <si>
    <t>EFT101036150445480</t>
  </si>
  <si>
    <t xml:space="preserve">CK#13070 </t>
  </si>
  <si>
    <t>INV 495</t>
  </si>
  <si>
    <t>EFT 494959!</t>
  </si>
  <si>
    <t>EFT 507073!</t>
  </si>
  <si>
    <t>Ck#8007</t>
  </si>
  <si>
    <t>EFT#543055!</t>
  </si>
  <si>
    <t>NYakimaCD</t>
  </si>
  <si>
    <t>Ck# 51550</t>
  </si>
  <si>
    <t>VS Cattle Company INC</t>
  </si>
  <si>
    <t>Ck# 5906</t>
  </si>
  <si>
    <t>EFT #548558!</t>
  </si>
  <si>
    <t>Check #</t>
  </si>
  <si>
    <t>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</si>
</sst>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m/d/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43" fontId="14" fillId="0" borderId="0" xfId="1" applyFont="1" applyFill="1"/>
    <xf numFmtId="0" fontId="14" fillId="0" borderId="4" xfId="0" applyFont="1" applyBorder="1"/>
    <xf numFmtId="0" fontId="16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7" fillId="0" borderId="0" xfId="0" applyFont="1"/>
    <xf numFmtId="0" fontId="14" fillId="0" borderId="5" xfId="0" applyFont="1" applyBorder="1"/>
    <xf numFmtId="0" fontId="14" fillId="0" borderId="6" xfId="0" applyFont="1" applyBorder="1"/>
    <xf numFmtId="0" fontId="18" fillId="5" borderId="2" xfId="0" applyFont="1" applyFill="1" applyBorder="1"/>
    <xf numFmtId="0" fontId="14" fillId="5" borderId="2" xfId="0" applyFont="1" applyFill="1" applyBorder="1"/>
    <xf numFmtId="0" fontId="12" fillId="0" borderId="0" xfId="2"/>
    <xf numFmtId="14" fontId="12" fillId="0" borderId="0" xfId="2" applyNumberFormat="1"/>
    <xf numFmtId="0" fontId="0" fillId="7" borderId="0" xfId="0" applyFill="1"/>
    <xf numFmtId="0" fontId="14" fillId="8" borderId="5" xfId="0" applyFont="1" applyFill="1" applyBorder="1"/>
    <xf numFmtId="0" fontId="14" fillId="8" borderId="2" xfId="0" applyFont="1" applyFill="1" applyBorder="1"/>
    <xf numFmtId="0" fontId="14" fillId="8" borderId="2" xfId="0" applyFont="1" applyFill="1" applyBorder="1" applyAlignment="1">
      <alignment horizontal="center"/>
    </xf>
    <xf numFmtId="0" fontId="14" fillId="4" borderId="2" xfId="0" applyFont="1" applyFill="1" applyBorder="1"/>
    <xf numFmtId="0" fontId="14" fillId="3" borderId="2" xfId="0" applyFont="1" applyFill="1" applyBorder="1"/>
    <xf numFmtId="0" fontId="19" fillId="9" borderId="2" xfId="0" applyFont="1" applyFill="1" applyBorder="1"/>
    <xf numFmtId="0" fontId="14" fillId="10" borderId="2" xfId="0" applyFont="1" applyFill="1" applyBorder="1"/>
    <xf numFmtId="0" fontId="14" fillId="11" borderId="2" xfId="0" applyFont="1" applyFill="1" applyBorder="1"/>
    <xf numFmtId="49" fontId="0" fillId="0" borderId="0" xfId="2" applyNumberFormat="1" applyFont="1"/>
    <xf numFmtId="0" fontId="12" fillId="0" borderId="2" xfId="2" applyBorder="1" applyAlignment="1">
      <alignment wrapText="1"/>
    </xf>
    <xf numFmtId="0" fontId="12" fillId="0" borderId="2" xfId="2" applyBorder="1" applyAlignment="1">
      <alignment horizontal="center" wrapText="1"/>
    </xf>
    <xf numFmtId="0" fontId="12" fillId="0" borderId="2" xfId="2" applyBorder="1"/>
    <xf numFmtId="0" fontId="12" fillId="0" borderId="2" xfId="2" applyBorder="1" applyAlignment="1">
      <alignment horizontal="right"/>
    </xf>
    <xf numFmtId="0" fontId="12" fillId="0" borderId="2" xfId="2" applyBorder="1" applyAlignment="1">
      <alignment horizontal="center"/>
    </xf>
    <xf numFmtId="4" fontId="12" fillId="0" borderId="2" xfId="2" applyNumberFormat="1" applyBorder="1"/>
    <xf numFmtId="9" fontId="12" fillId="0" borderId="2" xfId="2" applyNumberFormat="1" applyBorder="1" applyAlignment="1">
      <alignment horizontal="center"/>
    </xf>
    <xf numFmtId="14" fontId="12" fillId="0" borderId="2" xfId="2" applyNumberFormat="1" applyBorder="1"/>
    <xf numFmtId="4" fontId="12" fillId="0" borderId="2" xfId="2" applyNumberFormat="1" applyBorder="1" applyAlignment="1">
      <alignment horizontal="center"/>
    </xf>
    <xf numFmtId="0" fontId="13" fillId="0" borderId="2" xfId="2" applyFont="1" applyBorder="1"/>
    <xf numFmtId="0" fontId="12" fillId="0" borderId="2" xfId="2" applyBorder="1" applyAlignment="1">
      <alignment horizontal="left"/>
    </xf>
    <xf numFmtId="2" fontId="12" fillId="0" borderId="2" xfId="2" applyNumberFormat="1" applyBorder="1"/>
    <xf numFmtId="164" fontId="12" fillId="0" borderId="2" xfId="2" applyNumberFormat="1" applyBorder="1"/>
    <xf numFmtId="0" fontId="22" fillId="0" borderId="2" xfId="2" applyFont="1" applyBorder="1"/>
    <xf numFmtId="4" fontId="12" fillId="0" borderId="0" xfId="2" applyNumberFormat="1"/>
    <xf numFmtId="1" fontId="12" fillId="0" borderId="0" xfId="2" applyNumberFormat="1"/>
    <xf numFmtId="9" fontId="12" fillId="0" borderId="2" xfId="2" applyNumberFormat="1" applyBorder="1"/>
    <xf numFmtId="0" fontId="12" fillId="12" borderId="2" xfId="2" applyFill="1" applyBorder="1" applyAlignment="1">
      <alignment horizontal="center" wrapText="1"/>
    </xf>
    <xf numFmtId="0" fontId="12" fillId="13" borderId="2" xfId="2" applyFill="1" applyBorder="1" applyAlignment="1">
      <alignment horizontal="left"/>
    </xf>
    <xf numFmtId="0" fontId="12" fillId="13" borderId="2" xfId="2" applyFill="1" applyBorder="1" applyAlignment="1">
      <alignment horizontal="right"/>
    </xf>
    <xf numFmtId="0" fontId="12" fillId="13" borderId="2" xfId="2" applyFill="1" applyBorder="1" applyAlignment="1">
      <alignment horizontal="center"/>
    </xf>
    <xf numFmtId="4" fontId="12" fillId="13" borderId="2" xfId="2" applyNumberFormat="1" applyFill="1" applyBorder="1"/>
    <xf numFmtId="9" fontId="12" fillId="13" borderId="2" xfId="2" applyNumberFormat="1" applyFill="1" applyBorder="1" applyAlignment="1">
      <alignment horizontal="center"/>
    </xf>
    <xf numFmtId="2" fontId="12" fillId="13" borderId="2" xfId="2" applyNumberFormat="1" applyFill="1" applyBorder="1"/>
    <xf numFmtId="14" fontId="12" fillId="13" borderId="2" xfId="2" applyNumberFormat="1" applyFill="1" applyBorder="1"/>
    <xf numFmtId="4" fontId="12" fillId="13" borderId="2" xfId="2" applyNumberFormat="1" applyFill="1" applyBorder="1" applyAlignment="1">
      <alignment horizontal="center"/>
    </xf>
    <xf numFmtId="0" fontId="12" fillId="13" borderId="2" xfId="2" applyFill="1" applyBorder="1"/>
    <xf numFmtId="164" fontId="12" fillId="13" borderId="2" xfId="2" applyNumberFormat="1" applyFill="1" applyBorder="1"/>
    <xf numFmtId="0" fontId="22" fillId="0" borderId="2" xfId="2" applyFont="1" applyBorder="1" applyAlignment="1">
      <alignment horizontal="left"/>
    </xf>
    <xf numFmtId="0" fontId="22" fillId="0" borderId="2" xfId="2" applyFont="1" applyBorder="1" applyAlignment="1">
      <alignment horizontal="right"/>
    </xf>
    <xf numFmtId="0" fontId="22" fillId="0" borderId="2" xfId="2" applyFont="1" applyBorder="1" applyAlignment="1">
      <alignment horizontal="center"/>
    </xf>
    <xf numFmtId="4" fontId="22" fillId="0" borderId="2" xfId="2" applyNumberFormat="1" applyFont="1" applyBorder="1"/>
    <xf numFmtId="9" fontId="22" fillId="0" borderId="2" xfId="2" applyNumberFormat="1" applyFont="1" applyBorder="1" applyAlignment="1">
      <alignment horizontal="center"/>
    </xf>
    <xf numFmtId="2" fontId="22" fillId="0" borderId="2" xfId="2" applyNumberFormat="1" applyFont="1" applyBorder="1"/>
    <xf numFmtId="14" fontId="22" fillId="0" borderId="2" xfId="2" applyNumberFormat="1" applyFont="1" applyBorder="1"/>
    <xf numFmtId="4" fontId="22" fillId="0" borderId="2" xfId="2" applyNumberFormat="1" applyFont="1" applyBorder="1" applyAlignment="1">
      <alignment horizontal="center"/>
    </xf>
    <xf numFmtId="164" fontId="22" fillId="0" borderId="2" xfId="2" applyNumberFormat="1" applyFont="1" applyBorder="1"/>
    <xf numFmtId="0" fontId="20" fillId="15" borderId="2" xfId="2" applyFont="1" applyFill="1" applyBorder="1" applyAlignment="1">
      <alignment horizontal="left"/>
    </xf>
    <xf numFmtId="0" fontId="20" fillId="15" borderId="2" xfId="2" applyFont="1" applyFill="1" applyBorder="1" applyAlignment="1">
      <alignment horizontal="right"/>
    </xf>
    <xf numFmtId="0" fontId="20" fillId="15" borderId="2" xfId="2" applyFont="1" applyFill="1" applyBorder="1" applyAlignment="1">
      <alignment horizontal="center"/>
    </xf>
    <xf numFmtId="4" fontId="20" fillId="15" borderId="2" xfId="2" applyNumberFormat="1" applyFont="1" applyFill="1" applyBorder="1"/>
    <xf numFmtId="9" fontId="20" fillId="15" borderId="2" xfId="2" applyNumberFormat="1" applyFont="1" applyFill="1" applyBorder="1" applyAlignment="1">
      <alignment horizontal="center"/>
    </xf>
    <xf numFmtId="2" fontId="20" fillId="15" borderId="2" xfId="2" applyNumberFormat="1" applyFont="1" applyFill="1" applyBorder="1"/>
    <xf numFmtId="14" fontId="20" fillId="15" borderId="2" xfId="2" applyNumberFormat="1" applyFont="1" applyFill="1" applyBorder="1"/>
    <xf numFmtId="4" fontId="20" fillId="15" borderId="2" xfId="2" applyNumberFormat="1" applyFont="1" applyFill="1" applyBorder="1" applyAlignment="1">
      <alignment horizontal="center"/>
    </xf>
    <xf numFmtId="0" fontId="20" fillId="15" borderId="2" xfId="2" applyFont="1" applyFill="1" applyBorder="1"/>
    <xf numFmtId="164" fontId="20" fillId="15" borderId="2" xfId="2" applyNumberFormat="1" applyFont="1" applyFill="1" applyBorder="1"/>
    <xf numFmtId="0" fontId="12" fillId="17" borderId="2" xfId="2" applyFill="1" applyBorder="1" applyAlignment="1">
      <alignment horizontal="left"/>
    </xf>
    <xf numFmtId="0" fontId="12" fillId="17" borderId="2" xfId="2" applyFill="1" applyBorder="1" applyAlignment="1">
      <alignment horizontal="center"/>
    </xf>
    <xf numFmtId="4" fontId="12" fillId="17" borderId="2" xfId="2" applyNumberFormat="1" applyFill="1" applyBorder="1"/>
    <xf numFmtId="9" fontId="12" fillId="17" borderId="2" xfId="2" applyNumberFormat="1" applyFill="1" applyBorder="1" applyAlignment="1">
      <alignment horizontal="center"/>
    </xf>
    <xf numFmtId="2" fontId="12" fillId="17" borderId="2" xfId="2" applyNumberFormat="1" applyFill="1" applyBorder="1"/>
    <xf numFmtId="14" fontId="12" fillId="17" borderId="2" xfId="2" applyNumberFormat="1" applyFill="1" applyBorder="1"/>
    <xf numFmtId="4" fontId="12" fillId="17" borderId="2" xfId="2" applyNumberFormat="1" applyFill="1" applyBorder="1" applyAlignment="1">
      <alignment horizontal="center"/>
    </xf>
    <xf numFmtId="0" fontId="12" fillId="17" borderId="2" xfId="2" applyFill="1" applyBorder="1"/>
    <xf numFmtId="164" fontId="12" fillId="17" borderId="2" xfId="2" applyNumberFormat="1" applyFill="1" applyBorder="1"/>
    <xf numFmtId="0" fontId="12" fillId="13" borderId="0" xfId="2" applyFill="1"/>
    <xf numFmtId="0" fontId="12" fillId="18" borderId="0" xfId="2" applyFill="1"/>
    <xf numFmtId="0" fontId="12" fillId="13" borderId="0" xfId="2" applyFill="1" applyAlignment="1">
      <alignment horizontal="right"/>
    </xf>
    <xf numFmtId="0" fontId="12" fillId="13" borderId="0" xfId="2" applyFill="1" applyAlignment="1">
      <alignment horizontal="center"/>
    </xf>
    <xf numFmtId="0" fontId="12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2" fillId="21" borderId="0" xfId="2" applyFill="1"/>
    <xf numFmtId="0" fontId="12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2" fillId="23" borderId="0" xfId="2" applyFill="1"/>
    <xf numFmtId="0" fontId="12" fillId="24" borderId="0" xfId="2" applyFill="1"/>
    <xf numFmtId="0" fontId="12" fillId="14" borderId="0" xfId="2" applyFill="1"/>
    <xf numFmtId="0" fontId="12" fillId="25" borderId="0" xfId="2" applyFill="1"/>
    <xf numFmtId="0" fontId="12" fillId="26" borderId="0" xfId="2" applyFill="1"/>
    <xf numFmtId="0" fontId="12" fillId="27" borderId="0" xfId="2" applyFill="1"/>
    <xf numFmtId="0" fontId="12" fillId="28" borderId="0" xfId="2" applyFill="1"/>
    <xf numFmtId="0" fontId="12" fillId="10" borderId="0" xfId="2" applyFill="1"/>
    <xf numFmtId="0" fontId="12" fillId="29" borderId="0" xfId="2" applyFill="1"/>
    <xf numFmtId="0" fontId="12" fillId="30" borderId="0" xfId="2" applyFill="1"/>
    <xf numFmtId="0" fontId="12" fillId="17" borderId="0" xfId="2" applyFill="1"/>
    <xf numFmtId="0" fontId="12" fillId="31" borderId="0" xfId="2" applyFill="1"/>
    <xf numFmtId="0" fontId="12" fillId="12" borderId="0" xfId="2" applyFill="1"/>
    <xf numFmtId="0" fontId="12" fillId="32" borderId="0" xfId="2" applyFill="1"/>
    <xf numFmtId="0" fontId="12" fillId="16" borderId="0" xfId="2" applyFill="1"/>
    <xf numFmtId="0" fontId="20" fillId="15" borderId="0" xfId="2" applyFont="1" applyFill="1"/>
    <xf numFmtId="0" fontId="11" fillId="0" borderId="2" xfId="2" applyFont="1" applyBorder="1" applyAlignment="1">
      <alignment horizontal="left"/>
    </xf>
    <xf numFmtId="0" fontId="10" fillId="0" borderId="2" xfId="2" applyFont="1" applyBorder="1" applyAlignment="1">
      <alignment horizontal="right"/>
    </xf>
    <xf numFmtId="0" fontId="10" fillId="17" borderId="2" xfId="2" applyFont="1" applyFill="1" applyBorder="1" applyAlignment="1">
      <alignment horizontal="right"/>
    </xf>
    <xf numFmtId="0" fontId="21" fillId="0" borderId="2" xfId="0" applyFont="1" applyBorder="1"/>
    <xf numFmtId="0" fontId="14" fillId="0" borderId="0" xfId="4"/>
    <xf numFmtId="0" fontId="14" fillId="0" borderId="2" xfId="4" applyBorder="1" applyAlignment="1">
      <alignment horizontal="center" vertical="center"/>
    </xf>
    <xf numFmtId="0" fontId="14" fillId="0" borderId="2" xfId="4" applyBorder="1" applyAlignment="1">
      <alignment horizontal="center" vertical="center" wrapText="1"/>
    </xf>
    <xf numFmtId="0" fontId="14" fillId="0" borderId="2" xfId="4" applyBorder="1" applyAlignment="1">
      <alignment horizontal="left"/>
    </xf>
    <xf numFmtId="0" fontId="14" fillId="0" borderId="2" xfId="4" applyBorder="1"/>
    <xf numFmtId="14" fontId="14" fillId="0" borderId="2" xfId="4" applyNumberFormat="1" applyBorder="1"/>
    <xf numFmtId="0" fontId="14" fillId="0" borderId="2" xfId="4" applyBorder="1" applyAlignment="1">
      <alignment horizontal="right"/>
    </xf>
    <xf numFmtId="43" fontId="14" fillId="0" borderId="2" xfId="4" applyNumberFormat="1" applyBorder="1"/>
    <xf numFmtId="43" fontId="14" fillId="0" borderId="2" xfId="1" applyFont="1" applyBorder="1"/>
    <xf numFmtId="4" fontId="9" fillId="0" borderId="2" xfId="2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16" fontId="9" fillId="0" borderId="2" xfId="2" applyNumberFormat="1" applyFont="1" applyBorder="1" applyAlignment="1">
      <alignment horizontal="right"/>
    </xf>
    <xf numFmtId="0" fontId="14" fillId="33" borderId="2" xfId="0" applyFont="1" applyFill="1" applyBorder="1"/>
    <xf numFmtId="0" fontId="8" fillId="0" borderId="2" xfId="2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6" fillId="0" borderId="2" xfId="2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4" fontId="6" fillId="0" borderId="2" xfId="2" applyNumberFormat="1" applyFont="1" applyBorder="1" applyAlignment="1">
      <alignment horizontal="center"/>
    </xf>
    <xf numFmtId="10" fontId="14" fillId="0" borderId="0" xfId="0" applyNumberFormat="1" applyFont="1"/>
    <xf numFmtId="0" fontId="14" fillId="0" borderId="7" xfId="0" applyFont="1" applyBorder="1"/>
    <xf numFmtId="0" fontId="14" fillId="8" borderId="0" xfId="0" applyFont="1" applyFill="1"/>
    <xf numFmtId="0" fontId="0" fillId="34" borderId="0" xfId="0" applyFill="1"/>
    <xf numFmtId="0" fontId="0" fillId="2" borderId="0" xfId="0" applyFill="1"/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4" fontId="5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14" fontId="3" fillId="0" borderId="2" xfId="2" applyNumberFormat="1" applyFont="1" applyBorder="1"/>
    <xf numFmtId="49" fontId="24" fillId="2" borderId="0" xfId="0" applyNumberFormat="1" applyFont="1" applyFill="1" applyAlignment="1">
      <alignment horizontal="center"/>
    </xf>
    <xf numFmtId="49" fontId="14" fillId="0" borderId="0" xfId="0" applyNumberFormat="1" applyFont="1" applyAlignment="1">
      <alignment horizontal="center"/>
    </xf>
    <xf numFmtId="4" fontId="14" fillId="0" borderId="0" xfId="0" applyNumberFormat="1" applyFont="1"/>
    <xf numFmtId="0" fontId="15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4" fillId="3" borderId="1" xfId="0" applyNumberFormat="1" applyFont="1" applyFill="1" applyBorder="1"/>
    <xf numFmtId="0" fontId="25" fillId="35" borderId="0" xfId="0" applyFont="1" applyFill="1" applyAlignment="1">
      <alignment horizontal="center"/>
    </xf>
    <xf numFmtId="4" fontId="14" fillId="3" borderId="0" xfId="0" applyNumberFormat="1" applyFont="1" applyFill="1"/>
    <xf numFmtId="0" fontId="1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3" fontId="14" fillId="3" borderId="2" xfId="0" applyNumberFormat="1" applyFont="1" applyFill="1" applyBorder="1"/>
    <xf numFmtId="8" fontId="14" fillId="0" borderId="8" xfId="0" applyNumberFormat="1" applyFont="1" applyBorder="1"/>
    <xf numFmtId="8" fontId="14" fillId="0" borderId="9" xfId="0" applyNumberFormat="1" applyFont="1" applyBorder="1"/>
    <xf numFmtId="8" fontId="14" fillId="0" borderId="0" xfId="0" applyNumberFormat="1" applyFont="1"/>
    <xf numFmtId="43" fontId="14" fillId="0" borderId="0" xfId="1" applyFont="1"/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43" fontId="25" fillId="0" borderId="3" xfId="1" applyFont="1" applyBorder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4" fontId="25" fillId="36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4" fillId="4" borderId="3" xfId="1" applyFont="1" applyFill="1" applyBorder="1"/>
    <xf numFmtId="0" fontId="25" fillId="0" borderId="0" xfId="0" applyFont="1" applyAlignment="1">
      <alignment horizontal="right"/>
    </xf>
    <xf numFmtId="43" fontId="14" fillId="0" borderId="10" xfId="1" applyFont="1" applyBorder="1"/>
    <xf numFmtId="49" fontId="0" fillId="5" borderId="0" xfId="0" applyNumberFormat="1" applyFill="1" applyAlignment="1">
      <alignment horizontal="left"/>
    </xf>
    <xf numFmtId="0" fontId="14" fillId="3" borderId="0" xfId="0" applyFont="1" applyFill="1"/>
    <xf numFmtId="43" fontId="14" fillId="3" borderId="0" xfId="1" applyFont="1" applyFill="1"/>
    <xf numFmtId="0" fontId="0" fillId="3" borderId="0" xfId="0" applyFill="1"/>
    <xf numFmtId="43" fontId="14" fillId="3" borderId="0" xfId="1" applyFont="1" applyFill="1" applyBorder="1"/>
    <xf numFmtId="49" fontId="14" fillId="0" borderId="0" xfId="0" applyNumberFormat="1" applyFont="1" applyAlignment="1">
      <alignment horizontal="left"/>
    </xf>
    <xf numFmtId="43" fontId="14" fillId="0" borderId="11" xfId="1" applyFont="1" applyBorder="1"/>
    <xf numFmtId="43" fontId="25" fillId="0" borderId="0" xfId="1" applyFont="1"/>
    <xf numFmtId="43" fontId="14" fillId="0" borderId="0" xfId="1" applyFont="1" applyFill="1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1" applyNumberFormat="1" applyFont="1"/>
    <xf numFmtId="4" fontId="25" fillId="0" borderId="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14" fillId="0" borderId="0" xfId="1" applyFont="1" applyBorder="1"/>
    <xf numFmtId="43" fontId="0" fillId="0" borderId="0" xfId="1" applyFont="1" applyFill="1"/>
    <xf numFmtId="43" fontId="25" fillId="0" borderId="12" xfId="1" applyFont="1" applyBorder="1"/>
    <xf numFmtId="0" fontId="25" fillId="0" borderId="3" xfId="0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165" fontId="14" fillId="3" borderId="0" xfId="0" applyNumberFormat="1" applyFont="1" applyFill="1" applyAlignment="1">
      <alignment horizontal="left"/>
    </xf>
    <xf numFmtId="43" fontId="14" fillId="0" borderId="12" xfId="1" applyBorder="1" applyAlignment="1">
      <alignment horizontal="center"/>
    </xf>
    <xf numFmtId="8" fontId="14" fillId="0" borderId="2" xfId="0" applyNumberFormat="1" applyFont="1" applyBorder="1"/>
    <xf numFmtId="0" fontId="0" fillId="0" borderId="2" xfId="0" applyBorder="1"/>
    <xf numFmtId="8" fontId="14" fillId="0" borderId="13" xfId="0" applyNumberFormat="1" applyFont="1" applyBorder="1"/>
    <xf numFmtId="0" fontId="0" fillId="35" borderId="0" xfId="0" applyFill="1"/>
    <xf numFmtId="43" fontId="14" fillId="0" borderId="14" xfId="1" applyFont="1" applyFill="1" applyBorder="1"/>
    <xf numFmtId="0" fontId="0" fillId="23" borderId="0" xfId="0" applyFill="1" applyAlignment="1">
      <alignment horizontal="left"/>
    </xf>
    <xf numFmtId="43" fontId="0" fillId="0" borderId="15" xfId="0" applyNumberFormat="1" applyBorder="1"/>
    <xf numFmtId="0" fontId="0" fillId="6" borderId="0" xfId="0" applyFill="1"/>
    <xf numFmtId="0" fontId="0" fillId="37" borderId="0" xfId="0" applyFill="1"/>
    <xf numFmtId="0" fontId="19" fillId="0" borderId="2" xfId="0" applyFont="1" applyBorder="1"/>
    <xf numFmtId="0" fontId="14" fillId="38" borderId="2" xfId="0" applyFont="1" applyFill="1" applyBorder="1"/>
    <xf numFmtId="0" fontId="18" fillId="38" borderId="2" xfId="0" applyFont="1" applyFill="1" applyBorder="1"/>
    <xf numFmtId="0" fontId="14" fillId="19" borderId="0" xfId="0" applyFont="1" applyFill="1"/>
    <xf numFmtId="0" fontId="14" fillId="11" borderId="0" xfId="0" applyFont="1" applyFill="1"/>
    <xf numFmtId="4" fontId="2" fillId="0" borderId="2" xfId="2" applyNumberFormat="1" applyFont="1" applyBorder="1"/>
    <xf numFmtId="4" fontId="25" fillId="0" borderId="0" xfId="0" applyNumberFormat="1" applyFont="1"/>
    <xf numFmtId="1" fontId="0" fillId="3" borderId="0" xfId="0" applyNumberFormat="1" applyFill="1" applyAlignment="1">
      <alignment horizontal="left"/>
    </xf>
    <xf numFmtId="43" fontId="14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43" fontId="14" fillId="0" borderId="0" xfId="1" applyFont="1" applyAlignment="1">
      <alignment horizontal="right"/>
    </xf>
    <xf numFmtId="0" fontId="1" fillId="0" borderId="2" xfId="2" applyFont="1" applyBorder="1" applyAlignment="1">
      <alignment horizontal="left"/>
    </xf>
    <xf numFmtId="0" fontId="0" fillId="39" borderId="0" xfId="0" applyFill="1"/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29"/>
  <sheetViews>
    <sheetView tabSelected="1" topLeftCell="A95" zoomScaleNormal="100" workbookViewId="0">
      <selection sqref="A1:E130"/>
    </sheetView>
  </sheetViews>
  <sheetFormatPr defaultColWidth="9.140625" defaultRowHeight="12.75" x14ac:dyDescent="0.2"/>
  <cols>
    <col min="1" max="1" width="22.28515625" style="1" bestFit="1" customWidth="1"/>
    <col min="2" max="2" width="39" style="1" bestFit="1" customWidth="1"/>
    <col min="3" max="3" width="32.28515625" style="1" bestFit="1" customWidth="1"/>
    <col min="4" max="4" width="11.28515625" style="8" bestFit="1" customWidth="1"/>
    <col min="5" max="5" width="13.140625" style="1" bestFit="1" customWidth="1"/>
    <col min="6" max="16384" width="9.140625" style="1"/>
  </cols>
  <sheetData>
    <row r="1" spans="1:4" ht="20.25" x14ac:dyDescent="0.3">
      <c r="B1" s="156" t="s">
        <v>244</v>
      </c>
      <c r="C1" s="157"/>
      <c r="D1" s="158"/>
    </row>
    <row r="2" spans="1:4" ht="15.75" x14ac:dyDescent="0.25">
      <c r="B2" s="159"/>
      <c r="C2" s="2"/>
      <c r="D2" s="158"/>
    </row>
    <row r="3" spans="1:4" ht="15.75" x14ac:dyDescent="0.25">
      <c r="A3" s="3" t="s">
        <v>134</v>
      </c>
      <c r="B3" s="159"/>
      <c r="C3" s="2"/>
      <c r="D3" s="1"/>
    </row>
    <row r="4" spans="1:4" x14ac:dyDescent="0.2">
      <c r="B4" t="s">
        <v>135</v>
      </c>
      <c r="C4" s="161">
        <v>385916.69</v>
      </c>
      <c r="D4" s="1"/>
    </row>
    <row r="5" spans="1:4" x14ac:dyDescent="0.2">
      <c r="B5" t="s">
        <v>136</v>
      </c>
      <c r="C5" s="161">
        <v>284263.57</v>
      </c>
      <c r="D5" s="1"/>
    </row>
    <row r="6" spans="1:4" x14ac:dyDescent="0.2">
      <c r="B6" s="1" t="s">
        <v>137</v>
      </c>
      <c r="C6" s="161">
        <v>552241.81999999995</v>
      </c>
      <c r="D6" s="1"/>
    </row>
    <row r="7" spans="1:4" ht="13.5" thickBot="1" x14ac:dyDescent="0.25">
      <c r="B7" s="1" t="s">
        <v>138</v>
      </c>
      <c r="C7" s="162">
        <v>40</v>
      </c>
      <c r="D7" s="1"/>
    </row>
    <row r="8" spans="1:4" x14ac:dyDescent="0.2">
      <c r="B8" s="163" t="s">
        <v>139</v>
      </c>
      <c r="C8" s="164">
        <f>SUM(C4:C7)</f>
        <v>1222462.08</v>
      </c>
      <c r="D8" s="1"/>
    </row>
    <row r="9" spans="1:4" x14ac:dyDescent="0.2">
      <c r="A9" s="165"/>
      <c r="C9" s="166"/>
      <c r="D9" s="1"/>
    </row>
    <row r="10" spans="1:4" x14ac:dyDescent="0.2">
      <c r="A10" s="165"/>
      <c r="B10" s="1" t="s">
        <v>140</v>
      </c>
      <c r="D10" s="1"/>
    </row>
    <row r="11" spans="1:4" x14ac:dyDescent="0.2">
      <c r="A11" s="165"/>
      <c r="B11" s="4" t="s">
        <v>141</v>
      </c>
      <c r="C11" s="4" t="s">
        <v>0</v>
      </c>
      <c r="D11" s="1"/>
    </row>
    <row r="12" spans="1:4" x14ac:dyDescent="0.2">
      <c r="A12" s="165" t="s">
        <v>65</v>
      </c>
      <c r="B12" s="5" t="s">
        <v>142</v>
      </c>
      <c r="C12" s="167">
        <v>66277.27</v>
      </c>
      <c r="D12" s="1"/>
    </row>
    <row r="13" spans="1:4" ht="13.5" thickBot="1" x14ac:dyDescent="0.25">
      <c r="A13" s="165"/>
      <c r="B13" s="5" t="s">
        <v>143</v>
      </c>
      <c r="C13" s="168">
        <v>27920.19</v>
      </c>
      <c r="D13" s="1"/>
    </row>
    <row r="14" spans="1:4" x14ac:dyDescent="0.2">
      <c r="A14" s="165"/>
      <c r="B14" s="6" t="s">
        <v>144</v>
      </c>
      <c r="C14" s="169">
        <f>SUM(C12:C13)</f>
        <v>94197.46</v>
      </c>
      <c r="D14" s="1"/>
    </row>
    <row r="15" spans="1:4" x14ac:dyDescent="0.2">
      <c r="B15" s="7"/>
      <c r="C15" s="170"/>
      <c r="D15" s="1" t="s">
        <v>65</v>
      </c>
    </row>
    <row r="16" spans="1:4" x14ac:dyDescent="0.2">
      <c r="B16" s="1" t="s">
        <v>176</v>
      </c>
      <c r="D16" s="1"/>
    </row>
    <row r="17" spans="1:5" x14ac:dyDescent="0.2">
      <c r="B17" s="4" t="s">
        <v>141</v>
      </c>
      <c r="C17" s="4" t="s">
        <v>0</v>
      </c>
      <c r="D17" s="1"/>
    </row>
    <row r="18" spans="1:5" x14ac:dyDescent="0.2">
      <c r="B18" s="5" t="s">
        <v>177</v>
      </c>
      <c r="C18" s="205">
        <v>208465.17</v>
      </c>
      <c r="D18" s="1"/>
      <c r="E18"/>
    </row>
    <row r="19" spans="1:5" x14ac:dyDescent="0.2">
      <c r="B19" s="206" t="s">
        <v>178</v>
      </c>
      <c r="C19" s="205">
        <v>-26920.17</v>
      </c>
      <c r="D19" s="1"/>
    </row>
    <row r="20" spans="1:5" x14ac:dyDescent="0.2">
      <c r="B20" s="5" t="s">
        <v>179</v>
      </c>
      <c r="C20" s="205">
        <v>35135.19</v>
      </c>
      <c r="D20" s="1"/>
    </row>
    <row r="21" spans="1:5" ht="13.5" thickBot="1" x14ac:dyDescent="0.25">
      <c r="B21" s="5" t="s">
        <v>180</v>
      </c>
      <c r="C21" s="168">
        <v>124543.2</v>
      </c>
      <c r="D21" s="1"/>
    </row>
    <row r="22" spans="1:5" x14ac:dyDescent="0.2">
      <c r="B22" s="5"/>
      <c r="C22" s="207">
        <f>SUM(C18:C21)</f>
        <v>341223.39</v>
      </c>
      <c r="D22" s="1"/>
    </row>
    <row r="23" spans="1:5" x14ac:dyDescent="0.2">
      <c r="A23" s="165"/>
      <c r="C23" s="7"/>
      <c r="D23" s="220"/>
    </row>
    <row r="24" spans="1:5" ht="15.75" x14ac:dyDescent="0.25">
      <c r="A24" s="2" t="s">
        <v>145</v>
      </c>
      <c r="C24" s="166"/>
      <c r="D24" s="171"/>
    </row>
    <row r="25" spans="1:5" x14ac:dyDescent="0.2">
      <c r="A25" s="172" t="s">
        <v>146</v>
      </c>
      <c r="B25" s="173" t="s">
        <v>147</v>
      </c>
      <c r="C25" s="173" t="s">
        <v>148</v>
      </c>
      <c r="D25" s="174" t="s">
        <v>149</v>
      </c>
    </row>
    <row r="26" spans="1:5" x14ac:dyDescent="0.2">
      <c r="A26" s="175" t="s">
        <v>150</v>
      </c>
      <c r="B26" s="176">
        <v>45688</v>
      </c>
      <c r="C26" s="176"/>
      <c r="D26" s="177"/>
    </row>
    <row r="27" spans="1:5" x14ac:dyDescent="0.2">
      <c r="A27" s="197">
        <v>9455</v>
      </c>
      <c r="B27" s="178" t="s">
        <v>245</v>
      </c>
      <c r="C27" s="178" t="s">
        <v>243</v>
      </c>
      <c r="D27" s="160">
        <v>1828.72</v>
      </c>
    </row>
    <row r="28" spans="1:5" x14ac:dyDescent="0.2">
      <c r="A28" s="197">
        <v>9456</v>
      </c>
      <c r="B28" s="178" t="s">
        <v>246</v>
      </c>
      <c r="C28" s="178" t="s">
        <v>247</v>
      </c>
      <c r="D28" s="171">
        <v>3220</v>
      </c>
    </row>
    <row r="29" spans="1:5" x14ac:dyDescent="0.2">
      <c r="A29" s="197">
        <v>9457</v>
      </c>
      <c r="B29" s="178" t="s">
        <v>248</v>
      </c>
      <c r="C29" s="178" t="s">
        <v>223</v>
      </c>
      <c r="D29" s="160">
        <v>1150</v>
      </c>
    </row>
    <row r="30" spans="1:5" x14ac:dyDescent="0.2">
      <c r="A30" s="197">
        <v>9458</v>
      </c>
      <c r="B30" s="178" t="s">
        <v>152</v>
      </c>
      <c r="C30" s="178" t="s">
        <v>249</v>
      </c>
      <c r="D30" s="160">
        <v>17.329999999999998</v>
      </c>
    </row>
    <row r="31" spans="1:5" x14ac:dyDescent="0.2">
      <c r="A31" s="197">
        <v>9459</v>
      </c>
      <c r="B31" s="178" t="s">
        <v>250</v>
      </c>
      <c r="C31" s="178" t="s">
        <v>251</v>
      </c>
      <c r="D31" s="171">
        <v>2428.09</v>
      </c>
    </row>
    <row r="32" spans="1:5" x14ac:dyDescent="0.2">
      <c r="A32" s="197">
        <v>9460</v>
      </c>
      <c r="B32" s="178" t="s">
        <v>252</v>
      </c>
      <c r="C32" s="179" t="s">
        <v>253</v>
      </c>
      <c r="D32" s="15">
        <v>200</v>
      </c>
    </row>
    <row r="33" spans="1:5" x14ac:dyDescent="0.2">
      <c r="A33" s="197">
        <v>9461</v>
      </c>
      <c r="B33" s="178" t="s">
        <v>164</v>
      </c>
      <c r="C33" s="179" t="s">
        <v>198</v>
      </c>
      <c r="D33" s="15">
        <v>30.1</v>
      </c>
    </row>
    <row r="34" spans="1:5" x14ac:dyDescent="0.2">
      <c r="A34" s="197">
        <v>9462</v>
      </c>
      <c r="B34" s="178" t="s">
        <v>254</v>
      </c>
      <c r="C34" s="178" t="s">
        <v>198</v>
      </c>
      <c r="D34" s="171">
        <v>256.11</v>
      </c>
    </row>
    <row r="35" spans="1:5" x14ac:dyDescent="0.2">
      <c r="A35" s="197">
        <v>9463</v>
      </c>
      <c r="B35" s="178" t="s">
        <v>154</v>
      </c>
      <c r="C35" s="178" t="s">
        <v>155</v>
      </c>
      <c r="D35" s="8">
        <v>173.2</v>
      </c>
    </row>
    <row r="36" spans="1:5" x14ac:dyDescent="0.2">
      <c r="A36" s="165">
        <v>9464</v>
      </c>
      <c r="B36" s="178" t="s">
        <v>181</v>
      </c>
      <c r="C36" s="178" t="s">
        <v>221</v>
      </c>
      <c r="D36" s="8">
        <v>346.47</v>
      </c>
      <c r="E36"/>
    </row>
    <row r="37" spans="1:5" x14ac:dyDescent="0.2">
      <c r="A37" s="165">
        <v>9465</v>
      </c>
      <c r="B37" s="178" t="s">
        <v>203</v>
      </c>
      <c r="C37" s="178" t="s">
        <v>5</v>
      </c>
      <c r="D37" s="171">
        <v>2475</v>
      </c>
    </row>
    <row r="38" spans="1:5" x14ac:dyDescent="0.2">
      <c r="A38" s="165">
        <v>9466</v>
      </c>
      <c r="B38" s="178" t="s">
        <v>156</v>
      </c>
      <c r="C38" s="178" t="s">
        <v>216</v>
      </c>
      <c r="D38" s="171">
        <v>253.7</v>
      </c>
      <c r="E38" s="1" t="s">
        <v>65</v>
      </c>
    </row>
    <row r="39" spans="1:5" x14ac:dyDescent="0.2">
      <c r="A39" s="165" t="s">
        <v>255</v>
      </c>
      <c r="B39" s="178" t="s">
        <v>256</v>
      </c>
      <c r="C39"/>
      <c r="D39" s="171">
        <v>0</v>
      </c>
    </row>
    <row r="40" spans="1:5" x14ac:dyDescent="0.2">
      <c r="A40" s="165">
        <v>9478</v>
      </c>
      <c r="B40" s="178" t="s">
        <v>257</v>
      </c>
      <c r="C40" s="178" t="s">
        <v>258</v>
      </c>
      <c r="D40" s="171">
        <v>52</v>
      </c>
    </row>
    <row r="41" spans="1:5" x14ac:dyDescent="0.2">
      <c r="A41" s="165">
        <v>9479</v>
      </c>
      <c r="B41" s="178" t="s">
        <v>259</v>
      </c>
      <c r="C41" s="178" t="s">
        <v>260</v>
      </c>
      <c r="D41" s="171">
        <v>2190.3200000000002</v>
      </c>
    </row>
    <row r="42" spans="1:5" x14ac:dyDescent="0.2">
      <c r="A42" s="221" t="s">
        <v>261</v>
      </c>
      <c r="B42" s="1" t="s">
        <v>157</v>
      </c>
      <c r="C42" t="s">
        <v>158</v>
      </c>
      <c r="D42" s="181">
        <v>1394.57</v>
      </c>
    </row>
    <row r="43" spans="1:5" ht="13.5" thickBot="1" x14ac:dyDescent="0.25">
      <c r="C43" s="182" t="s">
        <v>159</v>
      </c>
      <c r="D43" s="183">
        <f>SUM(D26:D42)</f>
        <v>16015.61</v>
      </c>
    </row>
    <row r="44" spans="1:5" ht="13.5" thickTop="1" x14ac:dyDescent="0.2">
      <c r="A44" s="184"/>
      <c r="B44" s="185" t="s">
        <v>160</v>
      </c>
      <c r="C44" t="s">
        <v>161</v>
      </c>
      <c r="D44" s="186">
        <v>3613.3</v>
      </c>
      <c r="E44" s="208"/>
    </row>
    <row r="45" spans="1:5" x14ac:dyDescent="0.2">
      <c r="A45" s="184"/>
      <c r="B45" s="187" t="s">
        <v>162</v>
      </c>
      <c r="C45" t="s">
        <v>163</v>
      </c>
      <c r="D45" s="186">
        <v>9091.01</v>
      </c>
      <c r="E45" s="25"/>
    </row>
    <row r="46" spans="1:5" x14ac:dyDescent="0.2">
      <c r="A46" s="184"/>
      <c r="B46" t="s">
        <v>164</v>
      </c>
      <c r="C46" t="s">
        <v>229</v>
      </c>
      <c r="D46" s="186">
        <v>6010.95</v>
      </c>
      <c r="E46" s="186">
        <f>D46</f>
        <v>6010.95</v>
      </c>
    </row>
    <row r="47" spans="1:5" x14ac:dyDescent="0.2">
      <c r="A47" s="184"/>
      <c r="B47" t="s">
        <v>165</v>
      </c>
      <c r="C47" t="s">
        <v>229</v>
      </c>
      <c r="D47" s="188">
        <v>9459.51</v>
      </c>
      <c r="E47" s="186">
        <f>D47</f>
        <v>9459.51</v>
      </c>
    </row>
    <row r="48" spans="1:5" x14ac:dyDescent="0.2">
      <c r="A48" s="184"/>
      <c r="B48" t="s">
        <v>183</v>
      </c>
      <c r="C48" t="s">
        <v>230</v>
      </c>
      <c r="D48" s="188">
        <v>3710.46</v>
      </c>
      <c r="E48" s="186">
        <f>D48</f>
        <v>3710.46</v>
      </c>
    </row>
    <row r="49" spans="1:5" x14ac:dyDescent="0.2">
      <c r="A49" s="184"/>
      <c r="B49" t="s">
        <v>184</v>
      </c>
      <c r="C49" t="s">
        <v>230</v>
      </c>
      <c r="D49" s="186">
        <v>4270.67</v>
      </c>
      <c r="E49" s="186">
        <f>D49</f>
        <v>4270.67</v>
      </c>
    </row>
    <row r="50" spans="1:5" x14ac:dyDescent="0.2">
      <c r="A50" s="184"/>
      <c r="B50" t="s">
        <v>185</v>
      </c>
      <c r="C50" t="s">
        <v>230</v>
      </c>
      <c r="D50" s="188">
        <v>3626.04</v>
      </c>
      <c r="E50" s="186">
        <f>D50</f>
        <v>3626.04</v>
      </c>
    </row>
    <row r="51" spans="1:5" x14ac:dyDescent="0.2">
      <c r="A51" s="184"/>
      <c r="B51"/>
      <c r="C51"/>
      <c r="D51" s="188"/>
      <c r="E51" s="186"/>
    </row>
    <row r="52" spans="1:5" ht="13.5" thickBot="1" x14ac:dyDescent="0.25">
      <c r="A52" s="189"/>
      <c r="C52" s="182" t="s">
        <v>167</v>
      </c>
      <c r="D52" s="190">
        <f>SUM(D44:D51)</f>
        <v>39781.94</v>
      </c>
      <c r="E52" s="209">
        <f>SUM(E46:E51)</f>
        <v>27077.629999999997</v>
      </c>
    </row>
    <row r="53" spans="1:5" x14ac:dyDescent="0.2">
      <c r="A53" s="189"/>
      <c r="C53" s="182" t="s">
        <v>262</v>
      </c>
      <c r="D53" s="191">
        <f>D43+D52</f>
        <v>55797.55</v>
      </c>
      <c r="E53" s="192"/>
    </row>
    <row r="54" spans="1:5" x14ac:dyDescent="0.2">
      <c r="A54" s="189"/>
      <c r="C54" s="182"/>
      <c r="D54" s="191"/>
      <c r="E54" s="192"/>
    </row>
    <row r="55" spans="1:5" ht="15.75" x14ac:dyDescent="0.2">
      <c r="A55" s="189"/>
      <c r="B55" s="193" t="s">
        <v>263</v>
      </c>
      <c r="C55" s="194"/>
      <c r="D55" s="191"/>
      <c r="E55" s="192"/>
    </row>
    <row r="56" spans="1:5" ht="15.75" x14ac:dyDescent="0.2">
      <c r="A56" s="189"/>
      <c r="B56" s="193" t="s">
        <v>264</v>
      </c>
      <c r="C56" s="194"/>
      <c r="D56" s="182"/>
      <c r="E56" s="192"/>
    </row>
    <row r="57" spans="1:5" ht="15.75" x14ac:dyDescent="0.25">
      <c r="A57" s="2" t="s">
        <v>168</v>
      </c>
      <c r="D57" s="195"/>
      <c r="E57" s="192"/>
    </row>
    <row r="58" spans="1:5" x14ac:dyDescent="0.2">
      <c r="A58" s="172" t="s">
        <v>169</v>
      </c>
      <c r="B58" s="173" t="s">
        <v>170</v>
      </c>
      <c r="C58" s="173" t="s">
        <v>148</v>
      </c>
      <c r="D58" s="196" t="s">
        <v>149</v>
      </c>
      <c r="E58" s="171"/>
    </row>
    <row r="59" spans="1:5" x14ac:dyDescent="0.2">
      <c r="A59" s="197" t="s">
        <v>171</v>
      </c>
      <c r="B59" s="197" t="s">
        <v>187</v>
      </c>
      <c r="C59" s="197" t="s">
        <v>188</v>
      </c>
      <c r="D59" s="222">
        <v>24.15</v>
      </c>
      <c r="E59" s="171"/>
    </row>
    <row r="60" spans="1:5" x14ac:dyDescent="0.2">
      <c r="A60" s="197" t="s">
        <v>171</v>
      </c>
      <c r="B60" s="197" t="s">
        <v>172</v>
      </c>
      <c r="C60" s="197" t="s">
        <v>188</v>
      </c>
      <c r="D60" s="222">
        <v>1676.32</v>
      </c>
      <c r="E60" s="223"/>
    </row>
    <row r="61" spans="1:5" x14ac:dyDescent="0.2">
      <c r="A61" s="165"/>
      <c r="B61" s="197"/>
      <c r="C61" s="197"/>
      <c r="D61" s="224"/>
      <c r="E61" s="224"/>
    </row>
    <row r="62" spans="1:5" x14ac:dyDescent="0.2">
      <c r="A62" s="165">
        <v>212331</v>
      </c>
      <c r="B62" s="197" t="s">
        <v>7</v>
      </c>
      <c r="C62" s="197" t="s">
        <v>265</v>
      </c>
      <c r="D62" s="224">
        <v>17955.8</v>
      </c>
      <c r="E62" s="224">
        <v>17955.8</v>
      </c>
    </row>
    <row r="63" spans="1:5" x14ac:dyDescent="0.2">
      <c r="A63" s="165">
        <v>212332</v>
      </c>
      <c r="B63" s="197" t="s">
        <v>5</v>
      </c>
      <c r="C63" s="197" t="s">
        <v>266</v>
      </c>
      <c r="D63" s="224">
        <v>26461.97</v>
      </c>
      <c r="E63" s="224">
        <v>26461.97</v>
      </c>
    </row>
    <row r="64" spans="1:5" x14ac:dyDescent="0.2">
      <c r="A64" s="165">
        <v>212333</v>
      </c>
      <c r="B64" s="197" t="s">
        <v>232</v>
      </c>
      <c r="C64" s="197" t="s">
        <v>267</v>
      </c>
      <c r="D64" s="224">
        <v>2934.25</v>
      </c>
      <c r="E64" s="224">
        <v>2934.25</v>
      </c>
    </row>
    <row r="65" spans="1:5" x14ac:dyDescent="0.2">
      <c r="A65" s="165">
        <v>212334</v>
      </c>
      <c r="B65" s="197" t="s">
        <v>2</v>
      </c>
      <c r="C65" s="197" t="s">
        <v>268</v>
      </c>
      <c r="D65" s="224">
        <v>2471.31</v>
      </c>
      <c r="E65" s="224">
        <v>2471.31</v>
      </c>
    </row>
    <row r="66" spans="1:5" x14ac:dyDescent="0.2">
      <c r="A66" s="165">
        <v>212335</v>
      </c>
      <c r="B66" s="197" t="s">
        <v>7</v>
      </c>
      <c r="C66" s="197" t="s">
        <v>269</v>
      </c>
      <c r="D66" s="224">
        <v>2084.33</v>
      </c>
      <c r="E66" s="224">
        <v>2084.33</v>
      </c>
    </row>
    <row r="67" spans="1:5" x14ac:dyDescent="0.2">
      <c r="A67" s="165">
        <v>212336</v>
      </c>
      <c r="B67" s="197" t="s">
        <v>7</v>
      </c>
      <c r="C67" s="197" t="s">
        <v>270</v>
      </c>
      <c r="D67" s="224">
        <v>10606.81</v>
      </c>
      <c r="E67" s="224">
        <v>10606.81</v>
      </c>
    </row>
    <row r="68" spans="1:5" x14ac:dyDescent="0.2">
      <c r="A68" s="165">
        <v>212337</v>
      </c>
      <c r="B68" s="197" t="s">
        <v>245</v>
      </c>
      <c r="C68" s="197" t="s">
        <v>271</v>
      </c>
      <c r="D68" s="224">
        <v>37.5</v>
      </c>
      <c r="E68" s="224">
        <v>37.5</v>
      </c>
    </row>
    <row r="69" spans="1:5" x14ac:dyDescent="0.2">
      <c r="A69" s="165">
        <v>212338</v>
      </c>
      <c r="B69" s="197" t="s">
        <v>7</v>
      </c>
      <c r="C69" s="197" t="s">
        <v>272</v>
      </c>
      <c r="D69" s="224">
        <v>2502.87</v>
      </c>
      <c r="E69" s="224">
        <v>2502.87</v>
      </c>
    </row>
    <row r="70" spans="1:5" x14ac:dyDescent="0.2">
      <c r="A70" s="165">
        <v>212339</v>
      </c>
      <c r="B70" s="197" t="s">
        <v>273</v>
      </c>
      <c r="C70" s="197" t="s">
        <v>274</v>
      </c>
      <c r="D70" s="224">
        <v>3521.1</v>
      </c>
      <c r="E70" s="224">
        <v>3521.1</v>
      </c>
    </row>
    <row r="71" spans="1:5" x14ac:dyDescent="0.2">
      <c r="A71" s="165">
        <v>212340</v>
      </c>
      <c r="B71" s="197" t="s">
        <v>275</v>
      </c>
      <c r="C71" s="197" t="s">
        <v>276</v>
      </c>
      <c r="D71" s="224">
        <v>4221.9399999999996</v>
      </c>
      <c r="E71" s="224">
        <v>4221.9399999999996</v>
      </c>
    </row>
    <row r="72" spans="1:5" x14ac:dyDescent="0.2">
      <c r="A72" s="165">
        <v>212341</v>
      </c>
      <c r="B72" s="197" t="s">
        <v>7</v>
      </c>
      <c r="C72" s="197" t="s">
        <v>277</v>
      </c>
      <c r="D72" s="224">
        <v>217392.32</v>
      </c>
      <c r="E72" s="224">
        <v>217392.32</v>
      </c>
    </row>
    <row r="73" spans="1:5" x14ac:dyDescent="0.2">
      <c r="A73" s="165"/>
      <c r="B73" s="197"/>
      <c r="C73" s="197"/>
      <c r="D73" s="224"/>
    </row>
    <row r="74" spans="1:5" x14ac:dyDescent="0.2">
      <c r="A74" s="197"/>
      <c r="B74" s="197"/>
      <c r="C74" s="197"/>
      <c r="D74" s="224"/>
      <c r="E74" t="s">
        <v>65</v>
      </c>
    </row>
    <row r="75" spans="1:5" x14ac:dyDescent="0.2">
      <c r="A75" s="165"/>
      <c r="D75" s="200">
        <f>SUM(D59:D74)</f>
        <v>291890.67000000004</v>
      </c>
      <c r="E75" s="17">
        <f>SUM(E62:E74)</f>
        <v>290190.2</v>
      </c>
    </row>
    <row r="76" spans="1:5" ht="15.75" x14ac:dyDescent="0.25">
      <c r="A76" s="3" t="s">
        <v>173</v>
      </c>
      <c r="B76" s="165"/>
      <c r="C76" s="165"/>
      <c r="D76" s="191"/>
      <c r="E76"/>
    </row>
    <row r="77" spans="1:5" x14ac:dyDescent="0.2">
      <c r="A77" s="201" t="s">
        <v>278</v>
      </c>
      <c r="B77" s="173" t="s">
        <v>147</v>
      </c>
      <c r="C77" s="173" t="s">
        <v>148</v>
      </c>
      <c r="D77" s="196" t="s">
        <v>149</v>
      </c>
      <c r="E77"/>
    </row>
    <row r="78" spans="1:5" x14ac:dyDescent="0.2">
      <c r="A78" s="175" t="s">
        <v>146</v>
      </c>
      <c r="B78" s="176">
        <v>46022</v>
      </c>
      <c r="C78" s="176"/>
      <c r="D78" s="177"/>
      <c r="E78"/>
    </row>
    <row r="79" spans="1:5" x14ac:dyDescent="0.2">
      <c r="A79" s="197">
        <v>9425</v>
      </c>
      <c r="B79" s="178" t="s">
        <v>164</v>
      </c>
      <c r="C79" s="178" t="s">
        <v>241</v>
      </c>
      <c r="D79" s="160">
        <v>4279.33</v>
      </c>
      <c r="E79"/>
    </row>
    <row r="80" spans="1:5" x14ac:dyDescent="0.2">
      <c r="A80" s="197">
        <v>9426</v>
      </c>
      <c r="B80" s="178" t="s">
        <v>242</v>
      </c>
      <c r="C80" s="178" t="s">
        <v>243</v>
      </c>
      <c r="D80" s="160">
        <v>3411</v>
      </c>
      <c r="E80"/>
    </row>
    <row r="81" spans="1:5" x14ac:dyDescent="0.2">
      <c r="A81" s="197">
        <v>9427</v>
      </c>
      <c r="B81" t="s">
        <v>189</v>
      </c>
      <c r="C81" t="s">
        <v>190</v>
      </c>
      <c r="D81" s="8">
        <v>59563.75</v>
      </c>
      <c r="E81"/>
    </row>
    <row r="82" spans="1:5" x14ac:dyDescent="0.2">
      <c r="A82" s="197">
        <v>9428</v>
      </c>
      <c r="B82" s="178" t="s">
        <v>174</v>
      </c>
      <c r="C82" s="179" t="s">
        <v>191</v>
      </c>
      <c r="D82" s="8">
        <v>14336.29</v>
      </c>
      <c r="E82"/>
    </row>
    <row r="83" spans="1:5" x14ac:dyDescent="0.2">
      <c r="A83" s="197">
        <v>9429</v>
      </c>
      <c r="B83" t="s">
        <v>192</v>
      </c>
      <c r="C83" t="s">
        <v>193</v>
      </c>
      <c r="D83" s="8">
        <v>318.75</v>
      </c>
      <c r="E83"/>
    </row>
    <row r="84" spans="1:5" x14ac:dyDescent="0.2">
      <c r="A84" s="197">
        <v>9430</v>
      </c>
      <c r="B84" t="s">
        <v>194</v>
      </c>
      <c r="C84" t="s">
        <v>193</v>
      </c>
      <c r="D84" s="199">
        <v>93.75</v>
      </c>
      <c r="E84"/>
    </row>
    <row r="85" spans="1:5" x14ac:dyDescent="0.2">
      <c r="A85" s="197">
        <v>9431</v>
      </c>
      <c r="B85" t="s">
        <v>153</v>
      </c>
      <c r="C85" t="s">
        <v>195</v>
      </c>
      <c r="D85" s="8">
        <v>213.05</v>
      </c>
      <c r="E85"/>
    </row>
    <row r="86" spans="1:5" x14ac:dyDescent="0.2">
      <c r="A86" s="210">
        <v>9432</v>
      </c>
      <c r="B86" t="s">
        <v>196</v>
      </c>
      <c r="C86" t="s">
        <v>197</v>
      </c>
      <c r="D86" s="171">
        <v>26.04</v>
      </c>
      <c r="E86"/>
    </row>
    <row r="87" spans="1:5" x14ac:dyDescent="0.2">
      <c r="A87" s="210">
        <v>9432</v>
      </c>
      <c r="B87" t="s">
        <v>196</v>
      </c>
      <c r="C87" t="s">
        <v>198</v>
      </c>
      <c r="D87" s="8">
        <v>143.5</v>
      </c>
      <c r="E87"/>
    </row>
    <row r="88" spans="1:5" x14ac:dyDescent="0.2">
      <c r="A88" s="197">
        <v>9433</v>
      </c>
      <c r="B88" t="s">
        <v>199</v>
      </c>
      <c r="C88" t="s">
        <v>193</v>
      </c>
      <c r="D88" s="8">
        <v>825</v>
      </c>
      <c r="E88"/>
    </row>
    <row r="89" spans="1:5" x14ac:dyDescent="0.2">
      <c r="A89" s="210">
        <v>9434</v>
      </c>
      <c r="B89" t="s">
        <v>200</v>
      </c>
      <c r="C89" t="s">
        <v>197</v>
      </c>
      <c r="D89" s="199">
        <v>55.93</v>
      </c>
      <c r="E89"/>
    </row>
    <row r="90" spans="1:5" x14ac:dyDescent="0.2">
      <c r="A90" s="210">
        <v>9434</v>
      </c>
      <c r="B90" t="s">
        <v>200</v>
      </c>
      <c r="C90" t="s">
        <v>198</v>
      </c>
      <c r="D90" s="8">
        <v>425.6</v>
      </c>
      <c r="E90"/>
    </row>
    <row r="91" spans="1:5" x14ac:dyDescent="0.2">
      <c r="A91" s="197">
        <v>9435</v>
      </c>
      <c r="B91" t="s">
        <v>201</v>
      </c>
      <c r="C91" t="s">
        <v>193</v>
      </c>
      <c r="D91" s="8">
        <v>1462.5</v>
      </c>
      <c r="E91"/>
    </row>
    <row r="92" spans="1:5" x14ac:dyDescent="0.2">
      <c r="A92" s="197">
        <v>9436</v>
      </c>
      <c r="B92" t="s">
        <v>202</v>
      </c>
      <c r="C92" t="s">
        <v>193</v>
      </c>
      <c r="D92" s="8">
        <v>791.25</v>
      </c>
    </row>
    <row r="93" spans="1:5" x14ac:dyDescent="0.2">
      <c r="A93" s="197">
        <v>9437</v>
      </c>
      <c r="B93" t="s">
        <v>154</v>
      </c>
      <c r="C93" t="s">
        <v>155</v>
      </c>
      <c r="D93" s="8">
        <v>485.22</v>
      </c>
    </row>
    <row r="94" spans="1:5" x14ac:dyDescent="0.2">
      <c r="A94" s="197">
        <v>9438</v>
      </c>
      <c r="B94" t="s">
        <v>181</v>
      </c>
      <c r="C94" t="s">
        <v>182</v>
      </c>
      <c r="D94" s="8">
        <v>355.98</v>
      </c>
    </row>
    <row r="95" spans="1:5" x14ac:dyDescent="0.2">
      <c r="A95" s="197">
        <v>9439</v>
      </c>
      <c r="B95" t="s">
        <v>203</v>
      </c>
      <c r="C95" t="s">
        <v>204</v>
      </c>
      <c r="D95" s="8">
        <v>3375</v>
      </c>
      <c r="E95"/>
    </row>
    <row r="96" spans="1:5" x14ac:dyDescent="0.2">
      <c r="A96" s="197">
        <v>9440</v>
      </c>
      <c r="B96" t="s">
        <v>205</v>
      </c>
      <c r="C96" t="s">
        <v>206</v>
      </c>
      <c r="D96" s="8">
        <v>4393.99</v>
      </c>
      <c r="E96"/>
    </row>
    <row r="97" spans="1:5" x14ac:dyDescent="0.2">
      <c r="A97" s="197">
        <v>9440</v>
      </c>
      <c r="B97" t="s">
        <v>205</v>
      </c>
      <c r="C97" t="s">
        <v>206</v>
      </c>
      <c r="D97" s="8">
        <v>25571.56</v>
      </c>
      <c r="E97"/>
    </row>
    <row r="98" spans="1:5" x14ac:dyDescent="0.2">
      <c r="A98" s="197">
        <v>9441</v>
      </c>
      <c r="B98" t="s">
        <v>207</v>
      </c>
      <c r="C98" t="s">
        <v>208</v>
      </c>
      <c r="D98" s="8">
        <v>1876.62</v>
      </c>
      <c r="E98"/>
    </row>
    <row r="99" spans="1:5" x14ac:dyDescent="0.2">
      <c r="A99" s="197">
        <v>9442</v>
      </c>
      <c r="B99" t="s">
        <v>209</v>
      </c>
      <c r="C99" t="s">
        <v>193</v>
      </c>
      <c r="D99" s="8">
        <v>56.25</v>
      </c>
      <c r="E99"/>
    </row>
    <row r="100" spans="1:5" x14ac:dyDescent="0.2">
      <c r="A100" s="197">
        <v>9443</v>
      </c>
      <c r="B100" t="s">
        <v>210</v>
      </c>
      <c r="C100" t="s">
        <v>211</v>
      </c>
      <c r="D100" s="8">
        <v>16980.87</v>
      </c>
      <c r="E100"/>
    </row>
    <row r="101" spans="1:5" x14ac:dyDescent="0.2">
      <c r="A101" s="197">
        <v>9444</v>
      </c>
      <c r="B101" t="s">
        <v>213</v>
      </c>
      <c r="C101" t="s">
        <v>214</v>
      </c>
      <c r="D101" s="171">
        <v>1260</v>
      </c>
      <c r="E101"/>
    </row>
    <row r="102" spans="1:5" x14ac:dyDescent="0.2">
      <c r="A102" s="197">
        <v>9445</v>
      </c>
      <c r="B102" t="s">
        <v>215</v>
      </c>
      <c r="C102" t="s">
        <v>216</v>
      </c>
      <c r="D102" s="171">
        <v>45.91</v>
      </c>
    </row>
    <row r="103" spans="1:5" x14ac:dyDescent="0.2">
      <c r="A103" s="197">
        <v>9446</v>
      </c>
      <c r="B103" t="s">
        <v>217</v>
      </c>
      <c r="C103" t="s">
        <v>218</v>
      </c>
      <c r="D103" s="171">
        <v>1100</v>
      </c>
      <c r="E103"/>
    </row>
    <row r="104" spans="1:5" x14ac:dyDescent="0.2">
      <c r="A104" s="197">
        <v>9447</v>
      </c>
      <c r="B104" t="s">
        <v>219</v>
      </c>
      <c r="C104" t="s">
        <v>220</v>
      </c>
      <c r="D104" s="8">
        <v>1599.65</v>
      </c>
    </row>
    <row r="105" spans="1:5" x14ac:dyDescent="0.2">
      <c r="A105" s="197">
        <v>9448</v>
      </c>
      <c r="B105" t="s">
        <v>222</v>
      </c>
      <c r="C105" t="s">
        <v>221</v>
      </c>
      <c r="D105" s="8">
        <v>23.18</v>
      </c>
    </row>
    <row r="106" spans="1:5" x14ac:dyDescent="0.2">
      <c r="A106" s="197">
        <v>9449</v>
      </c>
      <c r="B106" t="s">
        <v>151</v>
      </c>
      <c r="C106" t="s">
        <v>223</v>
      </c>
      <c r="D106" s="8">
        <v>1150</v>
      </c>
      <c r="E106" s="208"/>
    </row>
    <row r="107" spans="1:5" x14ac:dyDescent="0.2">
      <c r="A107" s="197">
        <v>9450</v>
      </c>
      <c r="B107" t="s">
        <v>224</v>
      </c>
      <c r="C107" t="s">
        <v>225</v>
      </c>
      <c r="D107" s="8">
        <v>19716.5</v>
      </c>
      <c r="E107" s="25"/>
    </row>
    <row r="108" spans="1:5" x14ac:dyDescent="0.2">
      <c r="A108" s="197">
        <v>9451</v>
      </c>
      <c r="B108" t="s">
        <v>226</v>
      </c>
      <c r="C108" t="s">
        <v>227</v>
      </c>
      <c r="D108" s="8">
        <v>212732.82</v>
      </c>
      <c r="E108" s="186">
        <f>D117</f>
        <v>6027.78</v>
      </c>
    </row>
    <row r="109" spans="1:5" x14ac:dyDescent="0.2">
      <c r="A109" s="197">
        <v>9452</v>
      </c>
      <c r="B109" t="s">
        <v>228</v>
      </c>
      <c r="C109" t="s">
        <v>225</v>
      </c>
      <c r="D109" s="8">
        <v>8404.18</v>
      </c>
      <c r="E109" s="186">
        <f>D118</f>
        <v>9459.51</v>
      </c>
    </row>
    <row r="110" spans="1:5" x14ac:dyDescent="0.2">
      <c r="A110" s="197">
        <v>9453</v>
      </c>
      <c r="B110" t="s">
        <v>181</v>
      </c>
      <c r="C110" t="s">
        <v>221</v>
      </c>
      <c r="D110" s="199">
        <v>67.819999999999993</v>
      </c>
      <c r="E110" s="186">
        <v>3821.43</v>
      </c>
    </row>
    <row r="111" spans="1:5" x14ac:dyDescent="0.2">
      <c r="A111" s="197">
        <v>9454</v>
      </c>
      <c r="B111" t="s">
        <v>207</v>
      </c>
      <c r="C111" t="s">
        <v>212</v>
      </c>
      <c r="D111" s="171">
        <v>229.95</v>
      </c>
      <c r="E111" s="186">
        <f>D120</f>
        <v>3642.09</v>
      </c>
    </row>
    <row r="112" spans="1:5" x14ac:dyDescent="0.2">
      <c r="A112" s="180"/>
      <c r="B112" s="1" t="s">
        <v>157</v>
      </c>
      <c r="C112" t="s">
        <v>158</v>
      </c>
      <c r="D112" s="181">
        <v>2886.07</v>
      </c>
      <c r="E112" s="186">
        <f>D121</f>
        <v>2894.51</v>
      </c>
    </row>
    <row r="113" spans="1:5" ht="13.5" thickBot="1" x14ac:dyDescent="0.25">
      <c r="C113" s="182" t="s">
        <v>159</v>
      </c>
      <c r="D113" s="183">
        <f>SUM(D78:D112)</f>
        <v>388257.31</v>
      </c>
      <c r="E113" s="186">
        <f>D122</f>
        <v>827.3</v>
      </c>
    </row>
    <row r="114" spans="1:5" ht="13.5" thickTop="1" x14ac:dyDescent="0.2">
      <c r="C114" s="182"/>
      <c r="D114" s="198"/>
      <c r="E114" s="209">
        <f>SUM(E108:E113)</f>
        <v>26672.62</v>
      </c>
    </row>
    <row r="115" spans="1:5" x14ac:dyDescent="0.2">
      <c r="A115" s="184"/>
      <c r="B115" s="185" t="s">
        <v>160</v>
      </c>
      <c r="C115" t="s">
        <v>161</v>
      </c>
      <c r="D115" s="186">
        <v>3126.73</v>
      </c>
      <c r="E115" s="192"/>
    </row>
    <row r="116" spans="1:5" x14ac:dyDescent="0.2">
      <c r="A116" s="184"/>
      <c r="B116" s="187" t="s">
        <v>162</v>
      </c>
      <c r="C116" t="s">
        <v>163</v>
      </c>
      <c r="D116" s="186">
        <v>7043.43</v>
      </c>
    </row>
    <row r="117" spans="1:5" x14ac:dyDescent="0.2">
      <c r="A117" s="184"/>
      <c r="B117" t="s">
        <v>164</v>
      </c>
      <c r="C117" t="s">
        <v>229</v>
      </c>
      <c r="D117" s="186">
        <v>6027.78</v>
      </c>
    </row>
    <row r="118" spans="1:5" x14ac:dyDescent="0.2">
      <c r="A118" s="184"/>
      <c r="B118" t="s">
        <v>165</v>
      </c>
      <c r="C118" t="s">
        <v>229</v>
      </c>
      <c r="D118" s="188">
        <v>9459.51</v>
      </c>
    </row>
    <row r="119" spans="1:5" x14ac:dyDescent="0.2">
      <c r="A119" s="184"/>
      <c r="B119" t="s">
        <v>183</v>
      </c>
      <c r="C119" t="s">
        <v>230</v>
      </c>
      <c r="D119" s="188">
        <v>3821.43</v>
      </c>
      <c r="E119"/>
    </row>
    <row r="120" spans="1:5" x14ac:dyDescent="0.2">
      <c r="A120" s="184"/>
      <c r="B120" t="s">
        <v>184</v>
      </c>
      <c r="C120" t="s">
        <v>230</v>
      </c>
      <c r="D120" s="186">
        <v>3642.09</v>
      </c>
    </row>
    <row r="121" spans="1:5" x14ac:dyDescent="0.2">
      <c r="A121" s="184"/>
      <c r="B121" t="s">
        <v>185</v>
      </c>
      <c r="C121" t="s">
        <v>230</v>
      </c>
      <c r="D121" s="188">
        <v>2894.51</v>
      </c>
    </row>
    <row r="122" spans="1:5" x14ac:dyDescent="0.2">
      <c r="A122" s="184" t="s">
        <v>231</v>
      </c>
      <c r="B122" t="s">
        <v>166</v>
      </c>
      <c r="C122" t="s">
        <v>230</v>
      </c>
      <c r="D122" s="188">
        <v>827.3</v>
      </c>
    </row>
    <row r="123" spans="1:5" ht="13.5" thickBot="1" x14ac:dyDescent="0.25">
      <c r="A123" s="189"/>
      <c r="C123" s="182" t="s">
        <v>167</v>
      </c>
      <c r="D123" s="190">
        <f>SUM(D115:D122)</f>
        <v>36842.780000000006</v>
      </c>
    </row>
    <row r="124" spans="1:5" x14ac:dyDescent="0.2">
      <c r="A124" s="189"/>
      <c r="C124" s="182" t="s">
        <v>186</v>
      </c>
      <c r="D124" s="191">
        <f>D113+D123</f>
        <v>425100.09</v>
      </c>
    </row>
    <row r="125" spans="1:5" x14ac:dyDescent="0.2">
      <c r="D125" s="171"/>
    </row>
    <row r="126" spans="1:5" ht="15.75" x14ac:dyDescent="0.25">
      <c r="A126" s="202" t="s">
        <v>138</v>
      </c>
      <c r="B126" t="s">
        <v>65</v>
      </c>
      <c r="C126" s="182"/>
      <c r="D126" s="191"/>
    </row>
    <row r="127" spans="1:5" x14ac:dyDescent="0.2">
      <c r="A127" s="201" t="s">
        <v>175</v>
      </c>
      <c r="B127" s="173" t="s">
        <v>147</v>
      </c>
      <c r="C127" s="173" t="s">
        <v>148</v>
      </c>
      <c r="D127" s="196" t="s">
        <v>149</v>
      </c>
    </row>
    <row r="128" spans="1:5" x14ac:dyDescent="0.2">
      <c r="A128" s="203"/>
      <c r="B128"/>
      <c r="C128" s="197"/>
      <c r="D128" s="204">
        <v>0</v>
      </c>
    </row>
    <row r="129" spans="1:4" x14ac:dyDescent="0.2">
      <c r="A129"/>
      <c r="C129" s="165"/>
      <c r="D129" s="198">
        <f>SUM(D128:D128)</f>
        <v>0</v>
      </c>
    </row>
  </sheetData>
  <pageMargins left="0.25" right="0.25" top="0.75" bottom="0.75" header="0.3" footer="0.3"/>
  <pageSetup scale="88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topLeftCell="A3" zoomScaleNormal="100" workbookViewId="0">
      <selection activeCell="F21" sqref="F21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5" x14ac:dyDescent="0.25">
      <c r="A9" s="44" t="s">
        <v>5</v>
      </c>
      <c r="B9" s="225" t="s">
        <v>122</v>
      </c>
      <c r="C9" s="38">
        <v>96767</v>
      </c>
      <c r="D9" s="149" t="s">
        <v>117</v>
      </c>
      <c r="E9" s="40">
        <v>403363</v>
      </c>
      <c r="F9" s="40">
        <v>70025.95</v>
      </c>
      <c r="G9" s="41">
        <f t="shared" si="0"/>
        <v>0.17360528853662829</v>
      </c>
      <c r="H9" s="40">
        <v>33572.589999999997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72</v>
      </c>
      <c r="C11" s="38">
        <v>94721</v>
      </c>
      <c r="D11" s="149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2" t="s">
        <v>131</v>
      </c>
      <c r="D12" s="39" t="s">
        <v>56</v>
      </c>
      <c r="E12" s="40">
        <v>15000</v>
      </c>
      <c r="F12" s="40">
        <v>6276.05</v>
      </c>
      <c r="G12" s="41">
        <f t="shared" ref="G12:G22" si="1">F12/E12</f>
        <v>0.41840333333333335</v>
      </c>
      <c r="H12" s="40">
        <v>1518.4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58</v>
      </c>
      <c r="C13" s="152" t="s">
        <v>130</v>
      </c>
      <c r="D13" s="39" t="s">
        <v>56</v>
      </c>
      <c r="E13" s="40">
        <v>245915.84</v>
      </c>
      <c r="F13" s="40">
        <v>29661.919999999998</v>
      </c>
      <c r="G13" s="41">
        <f t="shared" si="1"/>
        <v>0.12061817571409796</v>
      </c>
      <c r="H13" s="40">
        <v>2494.11</v>
      </c>
      <c r="I13" s="46">
        <f t="shared" si="2"/>
        <v>0.66666666666666663</v>
      </c>
      <c r="J13" s="42">
        <v>46568</v>
      </c>
      <c r="K13" s="132" t="s">
        <v>111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5" x14ac:dyDescent="0.25">
      <c r="A15" s="37"/>
      <c r="B15" s="45" t="s">
        <v>60</v>
      </c>
      <c r="C15" s="152" t="s">
        <v>129</v>
      </c>
      <c r="D15" s="39" t="s">
        <v>56</v>
      </c>
      <c r="E15" s="40">
        <v>110735</v>
      </c>
      <c r="F15" s="40">
        <v>65426.33</v>
      </c>
      <c r="G15" s="41">
        <f t="shared" si="1"/>
        <v>0.59083695308619677</v>
      </c>
      <c r="H15" s="40">
        <v>0</v>
      </c>
      <c r="I15" s="46">
        <f t="shared" si="2"/>
        <v>0.66666666666666663</v>
      </c>
      <c r="J15" s="42">
        <v>45838</v>
      </c>
      <c r="K15" s="132" t="s">
        <v>111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59</v>
      </c>
      <c r="C16" s="64" t="s">
        <v>128</v>
      </c>
      <c r="D16" s="65" t="s">
        <v>56</v>
      </c>
      <c r="E16" s="66">
        <v>126713</v>
      </c>
      <c r="F16" s="66">
        <v>18412.97</v>
      </c>
      <c r="G16" s="67">
        <f t="shared" si="1"/>
        <v>0.14531239888567077</v>
      </c>
      <c r="H16" s="66">
        <v>5767.78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93</v>
      </c>
      <c r="D17" s="39" t="s">
        <v>56</v>
      </c>
      <c r="E17" s="40">
        <v>60000</v>
      </c>
      <c r="F17" s="40">
        <v>37906.879999999997</v>
      </c>
      <c r="G17" s="41">
        <f t="shared" si="1"/>
        <v>0.63178133333333331</v>
      </c>
      <c r="H17" s="40">
        <v>5738.81</v>
      </c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5" hidden="1" x14ac:dyDescent="0.25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79</v>
      </c>
      <c r="C20" s="152" t="s">
        <v>125</v>
      </c>
      <c r="D20" s="39" t="s">
        <v>56</v>
      </c>
      <c r="E20" s="40">
        <v>45000</v>
      </c>
      <c r="F20" s="219">
        <v>35205.06</v>
      </c>
      <c r="G20" s="41">
        <f t="shared" si="1"/>
        <v>0.78233466666666662</v>
      </c>
      <c r="H20" s="40">
        <v>1328.6</v>
      </c>
      <c r="I20" s="46">
        <f>N20/M20</f>
        <v>0.33333333333333331</v>
      </c>
      <c r="J20" s="42">
        <v>46203</v>
      </c>
      <c r="K20" s="43" t="s">
        <v>57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3" t="s">
        <v>126</v>
      </c>
      <c r="C21" s="136"/>
      <c r="D21" s="133" t="s">
        <v>110</v>
      </c>
      <c r="E21" s="40">
        <v>10000</v>
      </c>
      <c r="F21" s="40">
        <v>23.55</v>
      </c>
      <c r="G21" s="41">
        <f t="shared" si="1"/>
        <v>2.3549999999999999E-3</v>
      </c>
      <c r="H21" s="40">
        <v>0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154" t="s">
        <v>113</v>
      </c>
      <c r="C22" s="152" t="s">
        <v>127</v>
      </c>
      <c r="D22" s="137" t="s">
        <v>110</v>
      </c>
      <c r="E22" s="40">
        <v>125000</v>
      </c>
      <c r="F22" s="40">
        <v>40706.410000000003</v>
      </c>
      <c r="G22" s="41">
        <f t="shared" si="1"/>
        <v>0.32565128000000004</v>
      </c>
      <c r="H22" s="40">
        <v>0</v>
      </c>
      <c r="I22" s="46">
        <f>N22/M22</f>
        <v>0.33333333333333331</v>
      </c>
      <c r="J22" s="42">
        <v>46203</v>
      </c>
      <c r="K22" s="132" t="s">
        <v>111</v>
      </c>
      <c r="L22" s="155">
        <v>45931</v>
      </c>
      <c r="M22" s="37">
        <v>12</v>
      </c>
      <c r="N22" s="47">
        <v>4</v>
      </c>
      <c r="O22" s="23"/>
    </row>
    <row r="23" spans="1:16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100000</v>
      </c>
      <c r="G25" s="85">
        <f>F25/E25</f>
        <v>0.20639834881320948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0</v>
      </c>
      <c r="G26" s="41">
        <f t="shared" si="3"/>
        <v>0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736.8</v>
      </c>
      <c r="G27" s="41">
        <f t="shared" si="3"/>
        <v>9.8502673796791437E-2</v>
      </c>
      <c r="H27" s="40">
        <v>117.2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5" x14ac:dyDescent="0.25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392.62</v>
      </c>
      <c r="G28" s="41">
        <f t="shared" si="3"/>
        <v>2.2111588562932594E-2</v>
      </c>
      <c r="H28" s="40">
        <v>0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5" x14ac:dyDescent="0.25">
      <c r="A29" s="44" t="s">
        <v>123</v>
      </c>
      <c r="B29" s="150"/>
      <c r="C29" s="38"/>
      <c r="D29" s="149"/>
      <c r="E29" s="40"/>
      <c r="F29" s="40"/>
      <c r="G29" s="41"/>
      <c r="H29" s="40"/>
      <c r="I29" s="51"/>
      <c r="J29" s="42"/>
      <c r="K29" s="151" t="s">
        <v>124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3336963.1399999997</v>
      </c>
      <c r="F30" s="40">
        <f>SUM(F6:F29)</f>
        <v>404774.54</v>
      </c>
      <c r="G30" s="41">
        <f>F30/E30</f>
        <v>0.12130027303807737</v>
      </c>
      <c r="H30" s="40">
        <f>SUM(H6:H29)</f>
        <v>50537.489999999991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5" x14ac:dyDescent="0.25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3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1:L51"/>
  <sheetViews>
    <sheetView zoomScaleNormal="100" workbookViewId="0">
      <selection sqref="A1:L45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1" spans="1:12" ht="20.25" x14ac:dyDescent="0.3">
      <c r="A1" s="10" t="s">
        <v>8</v>
      </c>
      <c r="G1">
        <v>2026</v>
      </c>
      <c r="L1" s="226"/>
    </row>
    <row r="2" spans="1:12" x14ac:dyDescent="0.2">
      <c r="A2" t="s">
        <v>9</v>
      </c>
    </row>
    <row r="4" spans="1:12" x14ac:dyDescent="0.2">
      <c r="A4" s="11" t="s">
        <v>10</v>
      </c>
      <c r="B4" s="11"/>
      <c r="C4" s="12" t="s">
        <v>11</v>
      </c>
      <c r="D4" s="13" t="s">
        <v>12</v>
      </c>
      <c r="E4" s="14" t="s">
        <v>0</v>
      </c>
      <c r="F4" s="11"/>
      <c r="G4" s="11" t="s">
        <v>10</v>
      </c>
      <c r="H4" s="11"/>
      <c r="I4" s="12" t="s">
        <v>11</v>
      </c>
      <c r="J4" s="13" t="s">
        <v>12</v>
      </c>
      <c r="K4" s="14" t="s">
        <v>0</v>
      </c>
    </row>
    <row r="5" spans="1:12" x14ac:dyDescent="0.2">
      <c r="A5" s="25" t="s">
        <v>13</v>
      </c>
      <c r="B5" t="s">
        <v>4</v>
      </c>
      <c r="C5">
        <v>579.5</v>
      </c>
      <c r="D5" s="15">
        <v>49.27</v>
      </c>
      <c r="E5" s="15">
        <f t="shared" ref="E5:E6" si="0">D5*C5</f>
        <v>28551.965</v>
      </c>
      <c r="G5" s="25" t="s">
        <v>14</v>
      </c>
      <c r="H5" t="s">
        <v>4</v>
      </c>
      <c r="J5" s="15">
        <v>60.46</v>
      </c>
      <c r="K5" s="15">
        <f>J5*I5</f>
        <v>0</v>
      </c>
    </row>
    <row r="6" spans="1:12" x14ac:dyDescent="0.2">
      <c r="B6" t="s">
        <v>67</v>
      </c>
      <c r="C6">
        <v>477</v>
      </c>
      <c r="D6" s="15">
        <v>109.51</v>
      </c>
      <c r="E6" s="15">
        <f t="shared" si="0"/>
        <v>52236.270000000004</v>
      </c>
      <c r="H6" t="s">
        <v>67</v>
      </c>
      <c r="J6" s="15">
        <v>124.71</v>
      </c>
      <c r="K6" s="15">
        <f t="shared" ref="K6" si="1">J6*I6</f>
        <v>0</v>
      </c>
    </row>
    <row r="7" spans="1:12" x14ac:dyDescent="0.2">
      <c r="B7" t="s">
        <v>120</v>
      </c>
      <c r="C7">
        <v>96</v>
      </c>
      <c r="D7" s="15">
        <v>0</v>
      </c>
      <c r="E7" s="15">
        <v>0</v>
      </c>
      <c r="H7" t="s">
        <v>233</v>
      </c>
      <c r="J7" s="15">
        <v>0</v>
      </c>
      <c r="K7" s="15">
        <v>0</v>
      </c>
    </row>
    <row r="8" spans="1:12" ht="13.5" thickBot="1" x14ac:dyDescent="0.25">
      <c r="B8" t="s">
        <v>233</v>
      </c>
      <c r="C8">
        <v>8</v>
      </c>
      <c r="D8" s="15">
        <v>0</v>
      </c>
      <c r="E8" s="16">
        <v>0</v>
      </c>
      <c r="H8" t="s">
        <v>234</v>
      </c>
      <c r="J8" s="15">
        <v>0</v>
      </c>
      <c r="K8" s="16">
        <v>0</v>
      </c>
    </row>
    <row r="9" spans="1:12" x14ac:dyDescent="0.2">
      <c r="B9" t="s">
        <v>234</v>
      </c>
      <c r="C9">
        <v>16</v>
      </c>
      <c r="D9" s="15"/>
      <c r="E9" s="17">
        <f>SUM(E5:E8)</f>
        <v>80788.235000000001</v>
      </c>
      <c r="J9" s="15"/>
      <c r="K9" s="17">
        <f>SUM(K5:K8)</f>
        <v>0</v>
      </c>
    </row>
    <row r="10" spans="1:12" x14ac:dyDescent="0.2">
      <c r="D10" s="15"/>
      <c r="E10" s="17"/>
      <c r="J10" s="15"/>
    </row>
    <row r="11" spans="1:12" x14ac:dyDescent="0.2">
      <c r="D11" s="15"/>
      <c r="G11" s="25" t="s">
        <v>16</v>
      </c>
      <c r="H11" t="s">
        <v>4</v>
      </c>
      <c r="J11" s="15">
        <v>58.95</v>
      </c>
      <c r="K11" s="15">
        <f t="shared" ref="K11:K12" si="2">J11*I11</f>
        <v>0</v>
      </c>
    </row>
    <row r="12" spans="1:12" x14ac:dyDescent="0.2">
      <c r="A12" s="25" t="s">
        <v>15</v>
      </c>
      <c r="B12" t="s">
        <v>4</v>
      </c>
      <c r="D12" s="15">
        <v>60.46</v>
      </c>
      <c r="E12" s="15">
        <f t="shared" ref="E12:E13" si="3">D12*C12</f>
        <v>0</v>
      </c>
      <c r="H12" t="s">
        <v>67</v>
      </c>
      <c r="J12" s="15">
        <v>117.37</v>
      </c>
      <c r="K12" s="15">
        <f t="shared" si="2"/>
        <v>0</v>
      </c>
    </row>
    <row r="13" spans="1:12" x14ac:dyDescent="0.2">
      <c r="B13" t="s">
        <v>67</v>
      </c>
      <c r="D13" s="15">
        <v>124.71</v>
      </c>
      <c r="E13" s="15">
        <f t="shared" si="3"/>
        <v>0</v>
      </c>
      <c r="H13" t="s">
        <v>233</v>
      </c>
      <c r="J13" s="15">
        <v>0</v>
      </c>
      <c r="K13" s="15">
        <v>0</v>
      </c>
    </row>
    <row r="14" spans="1:12" ht="13.5" thickBot="1" x14ac:dyDescent="0.25">
      <c r="B14" t="s">
        <v>233</v>
      </c>
      <c r="D14" s="15">
        <v>0</v>
      </c>
      <c r="E14" s="15">
        <v>0</v>
      </c>
      <c r="H14" t="s">
        <v>234</v>
      </c>
      <c r="J14" s="15">
        <v>0</v>
      </c>
      <c r="K14" s="16">
        <v>0</v>
      </c>
      <c r="L14" t="s">
        <v>65</v>
      </c>
    </row>
    <row r="15" spans="1:12" ht="13.5" thickBot="1" x14ac:dyDescent="0.25">
      <c r="B15" t="s">
        <v>234</v>
      </c>
      <c r="D15" s="15">
        <v>0</v>
      </c>
      <c r="E15" s="16">
        <v>0</v>
      </c>
      <c r="J15" s="15"/>
      <c r="K15" s="17">
        <f>SUM(K11:K14)</f>
        <v>0</v>
      </c>
    </row>
    <row r="16" spans="1:12" x14ac:dyDescent="0.2">
      <c r="D16" s="15"/>
      <c r="E16" s="17">
        <f>SUM(E12:E15)</f>
        <v>0</v>
      </c>
      <c r="J16" s="15"/>
      <c r="L16" t="s">
        <v>65</v>
      </c>
    </row>
    <row r="17" spans="1:12" x14ac:dyDescent="0.2">
      <c r="D17" s="15"/>
      <c r="H17" t="s">
        <v>4</v>
      </c>
      <c r="J17" s="15">
        <v>58.95</v>
      </c>
      <c r="K17" s="15">
        <f t="shared" ref="K17:K18" si="4">J17*I17</f>
        <v>0</v>
      </c>
    </row>
    <row r="18" spans="1:12" x14ac:dyDescent="0.2">
      <c r="A18" s="25" t="s">
        <v>17</v>
      </c>
      <c r="B18" t="s">
        <v>4</v>
      </c>
      <c r="D18" s="15">
        <v>60.46</v>
      </c>
      <c r="E18" s="15">
        <f t="shared" ref="E18:E19" si="5">D18*C18</f>
        <v>0</v>
      </c>
      <c r="G18" s="25" t="s">
        <v>18</v>
      </c>
      <c r="H18" t="s">
        <v>67</v>
      </c>
      <c r="J18" s="15">
        <v>117.37</v>
      </c>
      <c r="K18" s="15">
        <f t="shared" si="4"/>
        <v>0</v>
      </c>
    </row>
    <row r="19" spans="1:12" x14ac:dyDescent="0.2">
      <c r="B19" t="s">
        <v>67</v>
      </c>
      <c r="D19" s="15">
        <v>124.71</v>
      </c>
      <c r="E19" s="15">
        <f t="shared" si="5"/>
        <v>0</v>
      </c>
      <c r="H19" t="s">
        <v>233</v>
      </c>
      <c r="J19" s="15">
        <v>0</v>
      </c>
      <c r="K19" s="15">
        <v>0</v>
      </c>
    </row>
    <row r="20" spans="1:12" ht="13.5" thickBot="1" x14ac:dyDescent="0.25">
      <c r="B20" t="s">
        <v>233</v>
      </c>
      <c r="D20" s="15">
        <v>0</v>
      </c>
      <c r="E20" s="15">
        <v>0</v>
      </c>
      <c r="H20" t="s">
        <v>234</v>
      </c>
      <c r="J20" s="15">
        <v>0</v>
      </c>
      <c r="K20" s="16">
        <v>0</v>
      </c>
    </row>
    <row r="21" spans="1:12" ht="13.5" thickBot="1" x14ac:dyDescent="0.25">
      <c r="B21" t="s">
        <v>234</v>
      </c>
      <c r="D21" s="15">
        <v>0</v>
      </c>
      <c r="E21" s="16">
        <v>0</v>
      </c>
      <c r="J21" s="15"/>
      <c r="K21" s="17">
        <f>SUM(K17:K20)</f>
        <v>0</v>
      </c>
    </row>
    <row r="22" spans="1:12" x14ac:dyDescent="0.2">
      <c r="D22" s="15"/>
      <c r="E22" s="17">
        <f>SUM(E18:E21)</f>
        <v>0</v>
      </c>
      <c r="J22" s="15"/>
    </row>
    <row r="23" spans="1:12" x14ac:dyDescent="0.2">
      <c r="D23" s="15"/>
      <c r="F23" t="s">
        <v>65</v>
      </c>
      <c r="G23" s="25" t="s">
        <v>20</v>
      </c>
      <c r="H23" t="s">
        <v>4</v>
      </c>
      <c r="J23" s="15">
        <v>58.95</v>
      </c>
      <c r="K23" s="15">
        <f t="shared" ref="K23:K24" si="6">J23*I23</f>
        <v>0</v>
      </c>
    </row>
    <row r="24" spans="1:12" x14ac:dyDescent="0.2">
      <c r="A24" s="25" t="s">
        <v>19</v>
      </c>
      <c r="B24" t="s">
        <v>4</v>
      </c>
      <c r="D24" s="15">
        <v>60.46</v>
      </c>
      <c r="E24" s="15">
        <f t="shared" ref="E24:E26" si="7">D24*C24</f>
        <v>0</v>
      </c>
      <c r="H24" t="s">
        <v>67</v>
      </c>
      <c r="J24" s="15">
        <v>117.37</v>
      </c>
      <c r="K24" s="15">
        <f t="shared" si="6"/>
        <v>0</v>
      </c>
    </row>
    <row r="25" spans="1:12" x14ac:dyDescent="0.2">
      <c r="B25" t="s">
        <v>67</v>
      </c>
      <c r="D25" s="15">
        <v>124.71</v>
      </c>
      <c r="E25" s="15">
        <f t="shared" si="7"/>
        <v>0</v>
      </c>
      <c r="H25" t="s">
        <v>233</v>
      </c>
      <c r="J25" s="15">
        <v>0</v>
      </c>
      <c r="K25" s="15">
        <v>0</v>
      </c>
    </row>
    <row r="26" spans="1:12" ht="13.5" thickBot="1" x14ac:dyDescent="0.25">
      <c r="B26" t="s">
        <v>120</v>
      </c>
      <c r="D26" s="15">
        <v>40</v>
      </c>
      <c r="E26" s="15">
        <f t="shared" si="7"/>
        <v>0</v>
      </c>
      <c r="H26" t="s">
        <v>234</v>
      </c>
      <c r="J26" s="15">
        <v>0</v>
      </c>
      <c r="K26" s="16">
        <v>0</v>
      </c>
    </row>
    <row r="27" spans="1:12" x14ac:dyDescent="0.2">
      <c r="B27" t="s">
        <v>233</v>
      </c>
      <c r="D27" s="15">
        <v>0</v>
      </c>
      <c r="E27" s="15">
        <v>0</v>
      </c>
      <c r="J27" s="15"/>
      <c r="K27" s="17">
        <f>SUM(K23:K26)</f>
        <v>0</v>
      </c>
    </row>
    <row r="28" spans="1:12" ht="13.5" thickBot="1" x14ac:dyDescent="0.25">
      <c r="B28" t="s">
        <v>234</v>
      </c>
      <c r="D28" s="15">
        <v>0</v>
      </c>
      <c r="E28" s="16">
        <v>0</v>
      </c>
      <c r="J28" s="15"/>
      <c r="K28" s="17"/>
      <c r="L28" t="s">
        <v>65</v>
      </c>
    </row>
    <row r="29" spans="1:12" x14ac:dyDescent="0.2">
      <c r="D29" s="15"/>
      <c r="E29" s="17">
        <f>SUM(E24:E28)</f>
        <v>0</v>
      </c>
      <c r="G29" s="25" t="s">
        <v>21</v>
      </c>
      <c r="H29" t="s">
        <v>4</v>
      </c>
      <c r="J29" s="15">
        <v>58.95</v>
      </c>
      <c r="K29" s="15">
        <f t="shared" ref="K29:K33" si="8">J29*I29</f>
        <v>0</v>
      </c>
      <c r="L29" t="s">
        <v>65</v>
      </c>
    </row>
    <row r="30" spans="1:12" x14ac:dyDescent="0.2">
      <c r="D30" s="15"/>
      <c r="H30" t="s">
        <v>67</v>
      </c>
      <c r="J30" s="15">
        <v>117.37</v>
      </c>
      <c r="K30" s="15">
        <f t="shared" si="8"/>
        <v>0</v>
      </c>
    </row>
    <row r="31" spans="1:12" x14ac:dyDescent="0.2">
      <c r="A31" s="25" t="s">
        <v>22</v>
      </c>
      <c r="B31" t="s">
        <v>4</v>
      </c>
      <c r="D31" s="15">
        <v>60.46</v>
      </c>
      <c r="E31" s="15">
        <f t="shared" ref="E31:E32" si="9">D31*C31</f>
        <v>0</v>
      </c>
      <c r="J31" s="15"/>
      <c r="K31" s="15"/>
    </row>
    <row r="32" spans="1:12" x14ac:dyDescent="0.2">
      <c r="B32" t="s">
        <v>67</v>
      </c>
      <c r="D32" s="15">
        <v>124.71</v>
      </c>
      <c r="E32" s="15">
        <f t="shared" si="9"/>
        <v>0</v>
      </c>
      <c r="H32" t="s">
        <v>233</v>
      </c>
      <c r="J32" s="15">
        <v>37.96</v>
      </c>
      <c r="K32" s="15">
        <f t="shared" si="8"/>
        <v>0</v>
      </c>
    </row>
    <row r="33" spans="1:12" ht="13.5" thickBot="1" x14ac:dyDescent="0.25">
      <c r="B33" t="s">
        <v>233</v>
      </c>
      <c r="D33" s="15">
        <v>0</v>
      </c>
      <c r="E33" s="15">
        <v>0</v>
      </c>
      <c r="H33" t="s">
        <v>234</v>
      </c>
      <c r="J33" s="15">
        <v>41.08</v>
      </c>
      <c r="K33" s="16">
        <f t="shared" si="8"/>
        <v>0</v>
      </c>
    </row>
    <row r="34" spans="1:12" ht="13.5" thickBot="1" x14ac:dyDescent="0.25">
      <c r="B34" t="s">
        <v>234</v>
      </c>
      <c r="D34" s="15">
        <v>0</v>
      </c>
      <c r="E34" s="16">
        <v>0</v>
      </c>
      <c r="J34" s="15"/>
      <c r="K34" s="17">
        <f>SUM(K29:K33)</f>
        <v>0</v>
      </c>
    </row>
    <row r="35" spans="1:12" x14ac:dyDescent="0.2">
      <c r="D35" s="15"/>
      <c r="E35" s="17">
        <f>SUM(E31:E34)</f>
        <v>0</v>
      </c>
      <c r="J35" s="15"/>
      <c r="K35" s="17"/>
    </row>
    <row r="36" spans="1:12" x14ac:dyDescent="0.2">
      <c r="D36" s="15"/>
      <c r="G36" s="25" t="s">
        <v>23</v>
      </c>
      <c r="H36" t="s">
        <v>4</v>
      </c>
      <c r="I36">
        <v>558</v>
      </c>
      <c r="J36" s="15">
        <v>58.95</v>
      </c>
      <c r="K36" s="15">
        <f>J36*I36</f>
        <v>32894.1</v>
      </c>
    </row>
    <row r="37" spans="1:12" x14ac:dyDescent="0.2">
      <c r="A37" s="25" t="s">
        <v>24</v>
      </c>
      <c r="B37" t="s">
        <v>4</v>
      </c>
      <c r="D37" s="15">
        <v>60.46</v>
      </c>
      <c r="E37" s="15">
        <f t="shared" ref="E37:E38" si="10">D37*C37</f>
        <v>0</v>
      </c>
      <c r="H37" t="s">
        <v>67</v>
      </c>
      <c r="I37">
        <v>477</v>
      </c>
      <c r="J37" s="15">
        <v>117.37</v>
      </c>
      <c r="K37" s="15">
        <f>J37*I37</f>
        <v>55985.490000000005</v>
      </c>
    </row>
    <row r="38" spans="1:12" x14ac:dyDescent="0.2">
      <c r="B38" t="s">
        <v>67</v>
      </c>
      <c r="D38" s="15">
        <v>124.71</v>
      </c>
      <c r="E38" s="15">
        <f t="shared" si="10"/>
        <v>0</v>
      </c>
      <c r="J38" s="15"/>
      <c r="K38" s="15"/>
    </row>
    <row r="39" spans="1:12" x14ac:dyDescent="0.2">
      <c r="B39" t="s">
        <v>233</v>
      </c>
      <c r="D39" s="15">
        <v>0</v>
      </c>
      <c r="E39" s="15">
        <v>0</v>
      </c>
      <c r="H39" t="s">
        <v>233</v>
      </c>
      <c r="I39">
        <v>8</v>
      </c>
      <c r="J39" s="15">
        <v>37.96</v>
      </c>
      <c r="K39" s="15">
        <f>J39*I39</f>
        <v>303.68</v>
      </c>
    </row>
    <row r="40" spans="1:12" ht="13.5" thickBot="1" x14ac:dyDescent="0.25">
      <c r="B40" t="s">
        <v>234</v>
      </c>
      <c r="D40" s="15">
        <v>0</v>
      </c>
      <c r="E40" s="16">
        <v>0</v>
      </c>
      <c r="H40" t="s">
        <v>234</v>
      </c>
      <c r="I40">
        <v>16</v>
      </c>
      <c r="J40" s="15">
        <v>41.08</v>
      </c>
      <c r="K40" s="15">
        <f>J40*I40</f>
        <v>657.28</v>
      </c>
    </row>
    <row r="41" spans="1:12" ht="13.5" thickTop="1" x14ac:dyDescent="0.2">
      <c r="D41" s="15"/>
      <c r="E41" s="17">
        <f>SUM(E37:E40)</f>
        <v>0</v>
      </c>
      <c r="J41" s="15"/>
      <c r="K41" s="211">
        <f>SUM(K36:K40)</f>
        <v>89840.549999999988</v>
      </c>
      <c r="L41" t="s">
        <v>65</v>
      </c>
    </row>
    <row r="42" spans="1:12" x14ac:dyDescent="0.2">
      <c r="B42" s="147"/>
      <c r="C42" s="147"/>
      <c r="D42" s="147"/>
      <c r="E42" s="147"/>
      <c r="J42" s="15"/>
      <c r="K42" s="17"/>
    </row>
    <row r="43" spans="1:12" x14ac:dyDescent="0.2">
      <c r="A43" s="147" t="s">
        <v>235</v>
      </c>
      <c r="B43" s="148"/>
      <c r="C43" s="148"/>
      <c r="I43" t="s">
        <v>65</v>
      </c>
      <c r="J43" s="15"/>
      <c r="K43" s="17"/>
    </row>
    <row r="44" spans="1:12" x14ac:dyDescent="0.2">
      <c r="A44" s="148" t="s">
        <v>236</v>
      </c>
      <c r="B44" s="212"/>
      <c r="C44" s="213"/>
      <c r="D44" s="212"/>
      <c r="E44" s="213"/>
      <c r="J44" s="15"/>
      <c r="K44" s="17"/>
    </row>
    <row r="45" spans="1:12" ht="13.5" thickBot="1" x14ac:dyDescent="0.25">
      <c r="A45" s="212" t="s">
        <v>237</v>
      </c>
      <c r="J45" s="15"/>
      <c r="K45" s="17"/>
    </row>
    <row r="46" spans="1:12" ht="13.5" thickTop="1" x14ac:dyDescent="0.2">
      <c r="D46" s="15"/>
      <c r="E46" s="17">
        <f>SUM(E41:E45)</f>
        <v>0</v>
      </c>
      <c r="J46" s="15"/>
      <c r="K46" s="211">
        <f>SUM(K41:K45)</f>
        <v>89840.549999999988</v>
      </c>
    </row>
    <row r="47" spans="1:12" x14ac:dyDescent="0.2">
      <c r="B47" s="147"/>
      <c r="C47" s="147"/>
      <c r="D47" s="147"/>
      <c r="E47" s="147"/>
      <c r="J47" s="15"/>
      <c r="K47" s="17"/>
    </row>
    <row r="48" spans="1:12" x14ac:dyDescent="0.2">
      <c r="A48" s="147" t="s">
        <v>235</v>
      </c>
      <c r="B48" s="148"/>
      <c r="C48" s="148"/>
      <c r="I48" t="s">
        <v>65</v>
      </c>
      <c r="J48" s="15"/>
      <c r="K48" s="17"/>
    </row>
    <row r="49" spans="1:11" x14ac:dyDescent="0.2">
      <c r="A49" s="148" t="s">
        <v>236</v>
      </c>
      <c r="B49" s="212"/>
      <c r="C49" s="213"/>
      <c r="D49" s="212"/>
      <c r="E49" s="213"/>
      <c r="J49" s="15"/>
      <c r="K49" s="17"/>
    </row>
    <row r="50" spans="1:11" x14ac:dyDescent="0.2">
      <c r="A50" s="212" t="s">
        <v>237</v>
      </c>
      <c r="J50" s="15"/>
      <c r="K50" s="17"/>
    </row>
    <row r="51" spans="1:11" x14ac:dyDescent="0.2">
      <c r="J51" s="15"/>
      <c r="K51" s="17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O100"/>
  <sheetViews>
    <sheetView zoomScaleNormal="100" workbookViewId="0">
      <selection activeCell="Q12" sqref="Q12"/>
    </sheetView>
  </sheetViews>
  <sheetFormatPr defaultRowHeight="12.75" x14ac:dyDescent="0.2"/>
  <cols>
    <col min="1" max="4" width="9.140625" style="1"/>
    <col min="5" max="5" width="10.42578125" style="1" bestFit="1" customWidth="1"/>
    <col min="6" max="9" width="9.140625" style="1"/>
    <col min="10" max="10" width="10.28515625" style="1" bestFit="1" customWidth="1"/>
    <col min="11" max="13" width="9.140625" style="1"/>
  </cols>
  <sheetData>
    <row r="1" spans="1:15" ht="15.75" x14ac:dyDescent="0.25">
      <c r="A1" s="2" t="s">
        <v>25</v>
      </c>
      <c r="B1"/>
      <c r="C1"/>
      <c r="D1"/>
      <c r="E1"/>
      <c r="F1"/>
      <c r="G1"/>
      <c r="H1"/>
      <c r="I1" s="2" t="s">
        <v>119</v>
      </c>
      <c r="J1" s="18" t="s">
        <v>279</v>
      </c>
      <c r="K1"/>
      <c r="L1"/>
      <c r="M1"/>
    </row>
    <row r="2" spans="1:15" x14ac:dyDescent="0.2">
      <c r="A2" s="7"/>
      <c r="B2"/>
      <c r="D2"/>
      <c r="E2"/>
      <c r="F2"/>
      <c r="G2"/>
      <c r="H2"/>
      <c r="I2"/>
      <c r="J2"/>
      <c r="K2"/>
      <c r="L2"/>
    </row>
    <row r="3" spans="1:15" ht="15.75" x14ac:dyDescent="0.25">
      <c r="A3" s="3" t="s">
        <v>4</v>
      </c>
      <c r="B3"/>
      <c r="C3"/>
      <c r="D3" s="1" t="s">
        <v>26</v>
      </c>
      <c r="F3"/>
      <c r="G3"/>
      <c r="H3"/>
      <c r="I3"/>
      <c r="J3"/>
      <c r="K3"/>
      <c r="L3"/>
      <c r="M3" s="1" t="s">
        <v>27</v>
      </c>
    </row>
    <row r="4" spans="1:15" x14ac:dyDescent="0.2">
      <c r="A4" s="19"/>
      <c r="B4" s="20" t="s">
        <v>28</v>
      </c>
      <c r="C4" s="19"/>
      <c r="D4" s="19"/>
      <c r="E4" s="19"/>
      <c r="F4" s="26"/>
      <c r="G4" s="20" t="s">
        <v>29</v>
      </c>
      <c r="H4" s="19"/>
      <c r="I4" s="19"/>
      <c r="J4" s="19"/>
      <c r="K4" s="26"/>
      <c r="L4" s="20" t="s">
        <v>30</v>
      </c>
      <c r="M4" s="19"/>
      <c r="N4" s="9"/>
      <c r="O4" s="4"/>
    </row>
    <row r="5" spans="1:15" x14ac:dyDescent="0.2">
      <c r="A5" s="5" t="s">
        <v>31</v>
      </c>
      <c r="B5" s="5" t="s">
        <v>32</v>
      </c>
      <c r="C5" s="5" t="s">
        <v>33</v>
      </c>
      <c r="D5" s="5" t="s">
        <v>66</v>
      </c>
      <c r="E5" s="5" t="s">
        <v>238</v>
      </c>
      <c r="F5" s="27"/>
      <c r="G5" s="5" t="s">
        <v>32</v>
      </c>
      <c r="H5" s="5" t="s">
        <v>33</v>
      </c>
      <c r="I5" s="5" t="s">
        <v>66</v>
      </c>
      <c r="J5" s="4" t="s">
        <v>34</v>
      </c>
      <c r="K5" s="28"/>
      <c r="L5" s="5" t="s">
        <v>32</v>
      </c>
      <c r="M5" s="5" t="s">
        <v>33</v>
      </c>
      <c r="N5" s="5" t="s">
        <v>66</v>
      </c>
      <c r="O5" s="4" t="s">
        <v>34</v>
      </c>
    </row>
    <row r="6" spans="1:15" x14ac:dyDescent="0.2">
      <c r="A6" s="4"/>
      <c r="B6" s="5"/>
      <c r="C6" s="5"/>
      <c r="D6" s="31">
        <v>291.5</v>
      </c>
      <c r="E6" s="214"/>
      <c r="F6" s="27"/>
      <c r="G6" s="5"/>
      <c r="H6" s="5"/>
      <c r="I6" s="21">
        <v>74.5</v>
      </c>
      <c r="J6" s="5"/>
      <c r="K6" s="27"/>
      <c r="L6" s="5"/>
      <c r="M6" s="5"/>
      <c r="N6" s="31">
        <v>192</v>
      </c>
      <c r="O6" s="5"/>
    </row>
    <row r="7" spans="1:15" x14ac:dyDescent="0.2">
      <c r="A7" s="5" t="s">
        <v>13</v>
      </c>
      <c r="B7" s="5">
        <v>12</v>
      </c>
      <c r="C7" s="5">
        <v>7</v>
      </c>
      <c r="D7" s="5">
        <f>D6+B7-C7</f>
        <v>296.5</v>
      </c>
      <c r="E7" s="215">
        <v>-51.5</v>
      </c>
      <c r="F7" s="27">
        <v>245</v>
      </c>
      <c r="G7" s="5">
        <v>29.5</v>
      </c>
      <c r="H7" s="5">
        <v>7</v>
      </c>
      <c r="I7" s="5">
        <f>I6+G7-H7</f>
        <v>97</v>
      </c>
      <c r="J7" s="22">
        <v>-74.5</v>
      </c>
      <c r="K7" s="27"/>
      <c r="L7" s="5">
        <v>8</v>
      </c>
      <c r="M7" s="5">
        <v>14</v>
      </c>
      <c r="N7" s="5">
        <f>N6+L7-M7</f>
        <v>186</v>
      </c>
      <c r="O7" s="135"/>
    </row>
    <row r="8" spans="1:15" x14ac:dyDescent="0.2">
      <c r="A8" s="5" t="s">
        <v>15</v>
      </c>
      <c r="B8" s="5">
        <v>12</v>
      </c>
      <c r="C8" s="5">
        <v>0</v>
      </c>
      <c r="D8" s="5">
        <f>D7+E7+B8-C8</f>
        <v>257</v>
      </c>
      <c r="E8" s="5"/>
      <c r="F8" s="27">
        <v>8</v>
      </c>
      <c r="G8" s="5"/>
      <c r="H8" s="5">
        <v>0</v>
      </c>
      <c r="I8" s="5">
        <f>I7+J7+G8-H8</f>
        <v>22.5</v>
      </c>
      <c r="J8" s="5"/>
      <c r="K8" s="27"/>
      <c r="L8" s="5">
        <v>8</v>
      </c>
      <c r="M8" s="5">
        <v>0</v>
      </c>
      <c r="N8" s="5">
        <f t="shared" ref="N8:N18" si="0">N7+L8-M8</f>
        <v>194</v>
      </c>
      <c r="O8" s="5"/>
    </row>
    <row r="9" spans="1:15" x14ac:dyDescent="0.2">
      <c r="A9" s="5" t="s">
        <v>17</v>
      </c>
      <c r="B9" s="5">
        <v>12</v>
      </c>
      <c r="C9" s="5">
        <v>0</v>
      </c>
      <c r="D9" s="5">
        <f t="shared" ref="D9:D18" si="1">D8+B9-C9</f>
        <v>269</v>
      </c>
      <c r="E9" s="5"/>
      <c r="F9" s="27"/>
      <c r="G9" s="5"/>
      <c r="H9" s="5">
        <v>0</v>
      </c>
      <c r="I9" s="5">
        <f t="shared" ref="I9:I18" si="2">I8+G9-H9</f>
        <v>22.5</v>
      </c>
      <c r="J9" s="5"/>
      <c r="K9" s="27"/>
      <c r="L9" s="5">
        <v>8</v>
      </c>
      <c r="M9" s="5">
        <v>0</v>
      </c>
      <c r="N9" s="5">
        <f t="shared" si="0"/>
        <v>202</v>
      </c>
      <c r="O9" s="5"/>
    </row>
    <row r="10" spans="1:15" x14ac:dyDescent="0.2">
      <c r="A10" s="5" t="s">
        <v>19</v>
      </c>
      <c r="B10" s="5">
        <v>12</v>
      </c>
      <c r="C10" s="5">
        <v>0</v>
      </c>
      <c r="D10" s="5">
        <f t="shared" si="1"/>
        <v>281</v>
      </c>
      <c r="E10" s="5"/>
      <c r="F10" s="27"/>
      <c r="G10" s="5"/>
      <c r="H10" s="5">
        <v>0</v>
      </c>
      <c r="I10" s="5">
        <f t="shared" si="2"/>
        <v>22.5</v>
      </c>
      <c r="J10" s="5"/>
      <c r="K10" s="27"/>
      <c r="L10" s="5">
        <v>8</v>
      </c>
      <c r="M10" s="5">
        <v>0</v>
      </c>
      <c r="N10" s="5">
        <f t="shared" si="0"/>
        <v>210</v>
      </c>
      <c r="O10" s="5"/>
    </row>
    <row r="11" spans="1:15" x14ac:dyDescent="0.2">
      <c r="A11" s="5" t="s">
        <v>22</v>
      </c>
      <c r="B11" s="5">
        <v>12</v>
      </c>
      <c r="C11" s="5">
        <v>0</v>
      </c>
      <c r="D11" s="5">
        <f t="shared" si="1"/>
        <v>293</v>
      </c>
      <c r="E11" s="5"/>
      <c r="F11" s="27"/>
      <c r="G11" s="5"/>
      <c r="H11" s="5">
        <v>0</v>
      </c>
      <c r="I11" s="5">
        <f t="shared" si="2"/>
        <v>22.5</v>
      </c>
      <c r="J11" s="5" t="s">
        <v>65</v>
      </c>
      <c r="K11" s="27"/>
      <c r="L11" s="5">
        <v>8</v>
      </c>
      <c r="M11" s="5">
        <v>0</v>
      </c>
      <c r="N11" s="5">
        <f t="shared" si="0"/>
        <v>218</v>
      </c>
      <c r="O11" s="5"/>
    </row>
    <row r="12" spans="1:15" x14ac:dyDescent="0.2">
      <c r="A12" s="5" t="s">
        <v>24</v>
      </c>
      <c r="B12" s="5">
        <v>12</v>
      </c>
      <c r="C12" s="5">
        <v>0</v>
      </c>
      <c r="D12" s="5">
        <f t="shared" si="1"/>
        <v>305</v>
      </c>
      <c r="E12" s="5"/>
      <c r="F12" s="27"/>
      <c r="G12" s="5"/>
      <c r="H12" s="5">
        <v>0</v>
      </c>
      <c r="I12" s="5">
        <f t="shared" si="2"/>
        <v>22.5</v>
      </c>
      <c r="J12" s="5"/>
      <c r="K12" s="27"/>
      <c r="L12" s="5">
        <v>8</v>
      </c>
      <c r="M12" s="5">
        <v>0</v>
      </c>
      <c r="N12" s="5">
        <f t="shared" si="0"/>
        <v>226</v>
      </c>
      <c r="O12" s="5"/>
    </row>
    <row r="13" spans="1:15" x14ac:dyDescent="0.2">
      <c r="A13" s="5" t="s">
        <v>35</v>
      </c>
      <c r="B13" s="5">
        <v>12</v>
      </c>
      <c r="C13" s="5">
        <v>0</v>
      </c>
      <c r="D13" s="5">
        <f t="shared" si="1"/>
        <v>317</v>
      </c>
      <c r="E13" s="5"/>
      <c r="F13" s="27"/>
      <c r="G13" s="5"/>
      <c r="H13" s="5">
        <v>0</v>
      </c>
      <c r="I13" s="5">
        <f t="shared" si="2"/>
        <v>22.5</v>
      </c>
      <c r="J13" s="5"/>
      <c r="K13" s="27"/>
      <c r="L13" s="5">
        <v>8</v>
      </c>
      <c r="M13" s="5">
        <v>0</v>
      </c>
      <c r="N13" s="5">
        <f t="shared" si="0"/>
        <v>234</v>
      </c>
      <c r="O13" s="5"/>
    </row>
    <row r="14" spans="1:15" x14ac:dyDescent="0.2">
      <c r="A14" s="5" t="s">
        <v>16</v>
      </c>
      <c r="B14" s="5">
        <v>12</v>
      </c>
      <c r="C14" s="5">
        <v>0</v>
      </c>
      <c r="D14" s="5">
        <f t="shared" si="1"/>
        <v>329</v>
      </c>
      <c r="E14" s="5"/>
      <c r="F14" s="27"/>
      <c r="G14" s="5"/>
      <c r="H14" s="5">
        <v>0</v>
      </c>
      <c r="I14" s="5">
        <f t="shared" si="2"/>
        <v>22.5</v>
      </c>
      <c r="J14" s="5"/>
      <c r="K14" s="27"/>
      <c r="L14" s="5">
        <v>8</v>
      </c>
      <c r="M14" s="5">
        <v>0</v>
      </c>
      <c r="N14" s="5">
        <f t="shared" si="0"/>
        <v>242</v>
      </c>
      <c r="O14" s="5"/>
    </row>
    <row r="15" spans="1:15" x14ac:dyDescent="0.2">
      <c r="A15" s="5" t="s">
        <v>36</v>
      </c>
      <c r="B15" s="5">
        <v>12</v>
      </c>
      <c r="C15" s="5">
        <v>0</v>
      </c>
      <c r="D15" s="5">
        <f t="shared" si="1"/>
        <v>341</v>
      </c>
      <c r="E15" s="5"/>
      <c r="F15" s="27"/>
      <c r="G15" s="5"/>
      <c r="H15" s="5">
        <v>0</v>
      </c>
      <c r="I15" s="5">
        <f t="shared" si="2"/>
        <v>22.5</v>
      </c>
      <c r="J15" s="5"/>
      <c r="K15" s="27"/>
      <c r="L15" s="5">
        <v>8</v>
      </c>
      <c r="M15" s="5">
        <v>0</v>
      </c>
      <c r="N15" s="5">
        <f t="shared" si="0"/>
        <v>250</v>
      </c>
      <c r="O15" s="5"/>
    </row>
    <row r="16" spans="1:15" x14ac:dyDescent="0.2">
      <c r="A16" s="5" t="s">
        <v>20</v>
      </c>
      <c r="B16" s="5">
        <v>12</v>
      </c>
      <c r="C16" s="5">
        <v>0</v>
      </c>
      <c r="D16" s="5">
        <f t="shared" si="1"/>
        <v>353</v>
      </c>
      <c r="E16" s="5"/>
      <c r="F16" s="27"/>
      <c r="G16" s="5"/>
      <c r="H16" s="5">
        <v>0</v>
      </c>
      <c r="I16" s="5">
        <f t="shared" si="2"/>
        <v>22.5</v>
      </c>
      <c r="J16" s="5"/>
      <c r="K16" s="27"/>
      <c r="L16" s="5">
        <v>8</v>
      </c>
      <c r="M16" s="5">
        <v>0</v>
      </c>
      <c r="N16" s="5">
        <f t="shared" si="0"/>
        <v>258</v>
      </c>
      <c r="O16" s="5"/>
    </row>
    <row r="17" spans="1:15" x14ac:dyDescent="0.2">
      <c r="A17" s="5" t="s">
        <v>21</v>
      </c>
      <c r="B17" s="5">
        <v>12</v>
      </c>
      <c r="C17" s="5">
        <v>0</v>
      </c>
      <c r="D17" s="5">
        <f t="shared" si="1"/>
        <v>365</v>
      </c>
      <c r="E17" s="5"/>
      <c r="F17" s="27"/>
      <c r="G17" s="5"/>
      <c r="H17" s="5">
        <v>0</v>
      </c>
      <c r="I17" s="5">
        <f t="shared" si="2"/>
        <v>22.5</v>
      </c>
      <c r="J17" s="5"/>
      <c r="K17" s="27"/>
      <c r="L17" s="5">
        <v>8</v>
      </c>
      <c r="M17" s="5">
        <v>0</v>
      </c>
      <c r="N17" s="5">
        <f t="shared" si="0"/>
        <v>266</v>
      </c>
      <c r="O17" s="5"/>
    </row>
    <row r="18" spans="1:15" x14ac:dyDescent="0.2">
      <c r="A18" s="5" t="s">
        <v>23</v>
      </c>
      <c r="B18" s="5">
        <v>12</v>
      </c>
      <c r="C18" s="5">
        <v>0</v>
      </c>
      <c r="D18" s="5">
        <f t="shared" si="1"/>
        <v>377</v>
      </c>
      <c r="E18" s="5"/>
      <c r="F18" s="27"/>
      <c r="G18" s="5"/>
      <c r="H18" s="5">
        <v>0</v>
      </c>
      <c r="I18" s="5">
        <f t="shared" si="2"/>
        <v>22.5</v>
      </c>
      <c r="J18" s="122"/>
      <c r="K18" s="27"/>
      <c r="L18" s="5">
        <v>8</v>
      </c>
      <c r="M18" s="5">
        <v>0</v>
      </c>
      <c r="N18" s="5">
        <f t="shared" si="0"/>
        <v>274</v>
      </c>
      <c r="O18" s="135"/>
    </row>
    <row r="19" spans="1:15" x14ac:dyDescent="0.2">
      <c r="A19" s="6" t="s">
        <v>37</v>
      </c>
      <c r="B19" s="5">
        <v>96</v>
      </c>
      <c r="C19" s="5">
        <v>0</v>
      </c>
      <c r="D19" s="5"/>
      <c r="E19" s="5"/>
      <c r="F19" s="27"/>
      <c r="G19" s="5"/>
      <c r="H19" s="5">
        <v>0</v>
      </c>
      <c r="I19" s="5"/>
      <c r="J19" s="5"/>
      <c r="K19" s="27"/>
      <c r="L19" s="5">
        <v>96</v>
      </c>
      <c r="M19" s="5">
        <v>0</v>
      </c>
      <c r="N19" s="5"/>
      <c r="O19" s="5"/>
    </row>
    <row r="20" spans="1:15" x14ac:dyDescent="0.2">
      <c r="A20" s="6" t="s">
        <v>38</v>
      </c>
      <c r="B20" s="5" t="s">
        <v>39</v>
      </c>
      <c r="C20" s="5"/>
      <c r="D20" s="5">
        <v>291.5</v>
      </c>
      <c r="E20" s="5"/>
      <c r="F20" s="27"/>
      <c r="G20" s="5"/>
      <c r="H20" s="5"/>
      <c r="I20" s="5">
        <v>74.5</v>
      </c>
      <c r="J20" s="5"/>
      <c r="K20" s="27"/>
      <c r="L20" s="5" t="s">
        <v>40</v>
      </c>
      <c r="M20" s="5"/>
      <c r="N20" s="5">
        <v>192</v>
      </c>
      <c r="O20" s="5"/>
    </row>
    <row r="21" spans="1:15" x14ac:dyDescent="0.2">
      <c r="A21" s="7"/>
      <c r="N21" s="1"/>
      <c r="O21" s="1"/>
    </row>
    <row r="22" spans="1:15" ht="15.75" x14ac:dyDescent="0.25">
      <c r="A22" s="3" t="s">
        <v>120</v>
      </c>
      <c r="B22" s="144"/>
      <c r="C22"/>
      <c r="D22" s="1" t="s">
        <v>26</v>
      </c>
      <c r="F22"/>
      <c r="G22"/>
      <c r="H22"/>
      <c r="I22"/>
      <c r="J22"/>
      <c r="K22"/>
      <c r="L22"/>
      <c r="M22" s="1" t="s">
        <v>27</v>
      </c>
    </row>
    <row r="23" spans="1:15" x14ac:dyDescent="0.2">
      <c r="A23" s="19"/>
      <c r="B23" s="20" t="s">
        <v>28</v>
      </c>
      <c r="C23" s="19"/>
      <c r="D23" s="19"/>
      <c r="E23" s="19"/>
      <c r="F23" s="26"/>
      <c r="G23" s="20" t="s">
        <v>121</v>
      </c>
      <c r="H23" s="19"/>
      <c r="I23" s="19"/>
      <c r="J23" s="19"/>
      <c r="K23" s="26"/>
      <c r="L23" s="20" t="s">
        <v>30</v>
      </c>
      <c r="M23" s="19"/>
      <c r="N23" s="9"/>
      <c r="O23" s="4"/>
    </row>
    <row r="24" spans="1:15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5" t="s">
        <v>34</v>
      </c>
      <c r="F24" s="27"/>
      <c r="G24" s="5" t="s">
        <v>32</v>
      </c>
      <c r="H24" s="5" t="s">
        <v>33</v>
      </c>
      <c r="I24" s="5" t="s">
        <v>66</v>
      </c>
      <c r="J24" s="4" t="s">
        <v>34</v>
      </c>
      <c r="K24" s="28"/>
      <c r="L24" s="5" t="s">
        <v>32</v>
      </c>
      <c r="M24" s="5" t="s">
        <v>33</v>
      </c>
      <c r="N24" s="5" t="s">
        <v>66</v>
      </c>
      <c r="O24" s="4" t="s">
        <v>34</v>
      </c>
    </row>
    <row r="25" spans="1:15" x14ac:dyDescent="0.2">
      <c r="A25" s="4"/>
      <c r="B25" s="5"/>
      <c r="C25" s="5"/>
      <c r="D25" s="21">
        <v>48</v>
      </c>
      <c r="E25" s="216"/>
      <c r="F25" s="27"/>
      <c r="G25" s="5"/>
      <c r="H25" s="5"/>
      <c r="I25" s="21">
        <v>0</v>
      </c>
      <c r="J25" s="5"/>
      <c r="K25" s="27"/>
      <c r="L25" s="5"/>
      <c r="M25" s="5"/>
      <c r="N25" s="21">
        <v>56.5</v>
      </c>
      <c r="O25" s="5"/>
    </row>
    <row r="26" spans="1:15" x14ac:dyDescent="0.2">
      <c r="A26" s="5" t="s">
        <v>13</v>
      </c>
      <c r="B26" s="5">
        <v>8</v>
      </c>
      <c r="C26" s="5">
        <v>0</v>
      </c>
      <c r="D26" s="5">
        <f>D25+B26-C26</f>
        <v>56</v>
      </c>
      <c r="E26" s="5">
        <v>-56</v>
      </c>
      <c r="F26" s="27"/>
      <c r="G26" s="5">
        <v>0</v>
      </c>
      <c r="H26" s="5">
        <v>0</v>
      </c>
      <c r="I26" s="5">
        <f>I25+G26-H26</f>
        <v>0</v>
      </c>
      <c r="J26" s="22"/>
      <c r="K26" s="27"/>
      <c r="L26" s="5">
        <v>8</v>
      </c>
      <c r="M26" s="5">
        <v>40</v>
      </c>
      <c r="N26" s="5">
        <f>N25+L26-M26</f>
        <v>24.5</v>
      </c>
      <c r="O26" s="135">
        <v>-24.5</v>
      </c>
    </row>
    <row r="27" spans="1:15" x14ac:dyDescent="0.2">
      <c r="A27" s="5" t="s">
        <v>15</v>
      </c>
      <c r="B27" s="5">
        <v>0</v>
      </c>
      <c r="C27" s="5">
        <v>0</v>
      </c>
      <c r="D27" s="5">
        <f>D26+E26+B27-C27</f>
        <v>0</v>
      </c>
      <c r="E27" s="5"/>
      <c r="F27" s="27"/>
      <c r="G27" s="5">
        <v>0</v>
      </c>
      <c r="H27" s="5">
        <v>0</v>
      </c>
      <c r="I27" s="5">
        <f t="shared" ref="I27:I37" si="3">I26+G27-H27</f>
        <v>0</v>
      </c>
      <c r="J27" s="5"/>
      <c r="K27" s="27"/>
      <c r="L27" s="5">
        <v>0</v>
      </c>
      <c r="M27" s="5">
        <v>0</v>
      </c>
      <c r="N27" s="5">
        <f>N26+O26+L27-M27</f>
        <v>0</v>
      </c>
      <c r="O27" s="5"/>
    </row>
    <row r="28" spans="1:15" x14ac:dyDescent="0.2">
      <c r="A28" s="5" t="s">
        <v>17</v>
      </c>
      <c r="B28" s="5">
        <v>0</v>
      </c>
      <c r="C28" s="5">
        <v>0</v>
      </c>
      <c r="D28" s="5">
        <f>D27+B28-C28</f>
        <v>0</v>
      </c>
      <c r="E28" s="5"/>
      <c r="F28" s="27"/>
      <c r="G28" s="5">
        <v>0</v>
      </c>
      <c r="H28" s="5">
        <v>0</v>
      </c>
      <c r="I28" s="5">
        <f t="shared" si="3"/>
        <v>0</v>
      </c>
      <c r="J28" s="5"/>
      <c r="K28" s="27"/>
      <c r="L28" s="5">
        <v>0</v>
      </c>
      <c r="M28" s="5">
        <v>0</v>
      </c>
      <c r="N28" s="5">
        <f t="shared" ref="N28:N37" si="4">N27+L28-M28</f>
        <v>0</v>
      </c>
      <c r="O28" s="5"/>
    </row>
    <row r="29" spans="1:15" x14ac:dyDescent="0.2">
      <c r="A29" s="5" t="s">
        <v>19</v>
      </c>
      <c r="B29" s="5">
        <v>0</v>
      </c>
      <c r="C29" s="5">
        <v>0</v>
      </c>
      <c r="D29" s="5">
        <f t="shared" ref="D29:D36" si="5">D28+B29-C29</f>
        <v>0</v>
      </c>
      <c r="E29" s="5"/>
      <c r="F29" s="27"/>
      <c r="G29" s="5">
        <v>0</v>
      </c>
      <c r="H29" s="5">
        <v>0</v>
      </c>
      <c r="I29" s="5">
        <f t="shared" si="3"/>
        <v>0</v>
      </c>
      <c r="J29" s="32"/>
      <c r="K29" s="27"/>
      <c r="L29" s="5">
        <v>0</v>
      </c>
      <c r="M29" s="5">
        <v>0</v>
      </c>
      <c r="N29" s="5">
        <f t="shared" si="4"/>
        <v>0</v>
      </c>
      <c r="O29" s="5"/>
    </row>
    <row r="30" spans="1:15" x14ac:dyDescent="0.2">
      <c r="A30" s="5" t="s">
        <v>22</v>
      </c>
      <c r="B30" s="5">
        <v>0</v>
      </c>
      <c r="C30" s="5">
        <v>0</v>
      </c>
      <c r="D30" s="5">
        <f t="shared" si="5"/>
        <v>0</v>
      </c>
      <c r="E30" s="5"/>
      <c r="F30" s="27"/>
      <c r="G30" s="5">
        <v>0</v>
      </c>
      <c r="H30" s="5">
        <v>0</v>
      </c>
      <c r="I30" s="5">
        <f t="shared" si="3"/>
        <v>0</v>
      </c>
      <c r="J30" s="5"/>
      <c r="K30" s="27"/>
      <c r="L30" s="5">
        <v>0</v>
      </c>
      <c r="M30" s="5">
        <v>0</v>
      </c>
      <c r="N30" s="5">
        <f t="shared" si="4"/>
        <v>0</v>
      </c>
      <c r="O30" s="5"/>
    </row>
    <row r="31" spans="1:15" x14ac:dyDescent="0.2">
      <c r="A31" s="5" t="s">
        <v>24</v>
      </c>
      <c r="B31" s="5">
        <v>0</v>
      </c>
      <c r="C31" s="5">
        <v>0</v>
      </c>
      <c r="D31" s="5">
        <f t="shared" si="5"/>
        <v>0</v>
      </c>
      <c r="E31" s="5"/>
      <c r="F31" s="27"/>
      <c r="G31" s="5">
        <v>0</v>
      </c>
      <c r="H31" s="5">
        <v>0</v>
      </c>
      <c r="I31" s="5">
        <f t="shared" si="3"/>
        <v>0</v>
      </c>
      <c r="J31" s="5"/>
      <c r="K31" s="27"/>
      <c r="L31" s="5">
        <v>0</v>
      </c>
      <c r="M31" s="5">
        <v>0</v>
      </c>
      <c r="N31" s="5">
        <f t="shared" si="4"/>
        <v>0</v>
      </c>
      <c r="O31" s="5"/>
    </row>
    <row r="32" spans="1:15" x14ac:dyDescent="0.2">
      <c r="A32" s="5" t="s">
        <v>35</v>
      </c>
      <c r="B32" s="5">
        <v>0</v>
      </c>
      <c r="C32" s="5">
        <v>0</v>
      </c>
      <c r="D32" s="5">
        <f t="shared" si="5"/>
        <v>0</v>
      </c>
      <c r="E32" s="5"/>
      <c r="F32" s="27"/>
      <c r="G32" s="5">
        <v>0</v>
      </c>
      <c r="H32" s="5">
        <v>0</v>
      </c>
      <c r="I32" s="5">
        <f t="shared" si="3"/>
        <v>0</v>
      </c>
      <c r="J32" s="32"/>
      <c r="K32" s="27"/>
      <c r="L32" s="5">
        <v>0</v>
      </c>
      <c r="M32" s="5">
        <v>0</v>
      </c>
      <c r="N32" s="5">
        <f t="shared" si="4"/>
        <v>0</v>
      </c>
      <c r="O32" s="5"/>
    </row>
    <row r="33" spans="1:15" x14ac:dyDescent="0.2">
      <c r="A33" s="5" t="s">
        <v>16</v>
      </c>
      <c r="B33" s="5">
        <v>0</v>
      </c>
      <c r="C33" s="5">
        <v>0</v>
      </c>
      <c r="D33" s="5">
        <f t="shared" si="5"/>
        <v>0</v>
      </c>
      <c r="E33" s="5"/>
      <c r="F33" s="27"/>
      <c r="G33" s="5">
        <v>0</v>
      </c>
      <c r="H33" s="5">
        <v>0</v>
      </c>
      <c r="I33" s="5">
        <f t="shared" si="3"/>
        <v>0</v>
      </c>
      <c r="J33" s="5"/>
      <c r="K33" s="27"/>
      <c r="L33" s="5">
        <v>0</v>
      </c>
      <c r="M33" s="5">
        <v>0</v>
      </c>
      <c r="N33" s="5">
        <f t="shared" si="4"/>
        <v>0</v>
      </c>
      <c r="O33" s="5"/>
    </row>
    <row r="34" spans="1:15" x14ac:dyDescent="0.2">
      <c r="A34" s="5" t="s">
        <v>36</v>
      </c>
      <c r="B34" s="5">
        <v>0</v>
      </c>
      <c r="C34" s="5">
        <v>0</v>
      </c>
      <c r="D34" s="5">
        <f t="shared" si="5"/>
        <v>0</v>
      </c>
      <c r="E34" s="5"/>
      <c r="F34" s="27"/>
      <c r="G34" s="5">
        <v>0</v>
      </c>
      <c r="H34" s="5">
        <v>0</v>
      </c>
      <c r="I34" s="5">
        <f t="shared" si="3"/>
        <v>0</v>
      </c>
      <c r="J34" s="5"/>
      <c r="K34" s="27"/>
      <c r="L34" s="5">
        <v>0</v>
      </c>
      <c r="M34" s="5">
        <v>0</v>
      </c>
      <c r="N34" s="5">
        <f t="shared" si="4"/>
        <v>0</v>
      </c>
      <c r="O34" s="5"/>
    </row>
    <row r="35" spans="1:15" x14ac:dyDescent="0.2">
      <c r="A35" s="5" t="s">
        <v>20</v>
      </c>
      <c r="B35" s="5">
        <v>0</v>
      </c>
      <c r="C35" s="5">
        <v>0</v>
      </c>
      <c r="D35" s="5">
        <f t="shared" si="5"/>
        <v>0</v>
      </c>
      <c r="E35" s="5"/>
      <c r="F35" s="27"/>
      <c r="G35" s="5">
        <v>0</v>
      </c>
      <c r="H35" s="5">
        <v>0</v>
      </c>
      <c r="I35" s="5">
        <f t="shared" si="3"/>
        <v>0</v>
      </c>
      <c r="J35" s="32"/>
      <c r="K35" s="27"/>
      <c r="L35" s="5">
        <v>0</v>
      </c>
      <c r="M35" s="5">
        <v>0</v>
      </c>
      <c r="N35" s="5">
        <f t="shared" si="4"/>
        <v>0</v>
      </c>
      <c r="O35" s="5"/>
    </row>
    <row r="36" spans="1:15" x14ac:dyDescent="0.2">
      <c r="A36" s="5" t="s">
        <v>21</v>
      </c>
      <c r="B36" s="5">
        <v>0</v>
      </c>
      <c r="C36" s="5">
        <v>0</v>
      </c>
      <c r="D36" s="5">
        <f t="shared" si="5"/>
        <v>0</v>
      </c>
      <c r="E36" s="5"/>
      <c r="F36" s="27"/>
      <c r="G36" s="5">
        <v>0</v>
      </c>
      <c r="H36" s="5">
        <v>0</v>
      </c>
      <c r="I36" s="5">
        <f t="shared" si="3"/>
        <v>0</v>
      </c>
      <c r="J36" s="5"/>
      <c r="K36" s="27"/>
      <c r="L36" s="5">
        <v>0</v>
      </c>
      <c r="M36" s="5">
        <v>0</v>
      </c>
      <c r="N36" s="5">
        <f t="shared" si="4"/>
        <v>0</v>
      </c>
      <c r="O36" s="5"/>
    </row>
    <row r="37" spans="1:15" x14ac:dyDescent="0.2">
      <c r="A37" s="5" t="s">
        <v>23</v>
      </c>
      <c r="B37" s="5">
        <v>0</v>
      </c>
      <c r="C37" s="5">
        <v>0</v>
      </c>
      <c r="D37" s="5">
        <f>D36+B37-C37</f>
        <v>0</v>
      </c>
      <c r="E37" s="5"/>
      <c r="F37" s="27"/>
      <c r="G37" s="5">
        <v>0</v>
      </c>
      <c r="H37" s="5">
        <v>0</v>
      </c>
      <c r="I37" s="5">
        <f t="shared" si="3"/>
        <v>0</v>
      </c>
      <c r="J37" s="5"/>
      <c r="K37" s="27"/>
      <c r="L37" s="5">
        <v>0</v>
      </c>
      <c r="M37" s="5">
        <v>0</v>
      </c>
      <c r="N37" s="5">
        <f t="shared" si="4"/>
        <v>0</v>
      </c>
      <c r="O37" s="135"/>
    </row>
    <row r="38" spans="1:15" x14ac:dyDescent="0.2">
      <c r="A38" s="6" t="s">
        <v>37</v>
      </c>
      <c r="B38" s="5">
        <f>SUM(B26:B37)</f>
        <v>8</v>
      </c>
      <c r="C38" s="5">
        <f>SUM(C26:C37)</f>
        <v>0</v>
      </c>
      <c r="D38" s="5"/>
      <c r="E38" s="5"/>
      <c r="F38" s="27"/>
      <c r="G38" s="5">
        <f>SUM(G26:G37)</f>
        <v>0</v>
      </c>
      <c r="H38" s="5">
        <f>SUM(H26:H37)</f>
        <v>0</v>
      </c>
      <c r="I38" s="5"/>
      <c r="J38" s="5"/>
      <c r="K38" s="27"/>
      <c r="L38" s="5">
        <f>SUM(L26:L37)</f>
        <v>8</v>
      </c>
      <c r="M38" s="5">
        <f>SUM(M26:M37)</f>
        <v>40</v>
      </c>
      <c r="N38" s="5"/>
      <c r="O38" s="5"/>
    </row>
    <row r="39" spans="1:15" x14ac:dyDescent="0.2">
      <c r="A39" s="6" t="s">
        <v>38</v>
      </c>
      <c r="B39" s="5" t="s">
        <v>39</v>
      </c>
      <c r="C39" s="5"/>
      <c r="D39" s="5">
        <v>48</v>
      </c>
      <c r="E39" s="5"/>
      <c r="F39" s="27"/>
      <c r="G39" s="5"/>
      <c r="H39" s="5"/>
      <c r="I39" s="5">
        <v>0</v>
      </c>
      <c r="J39" s="5"/>
      <c r="K39" s="27"/>
      <c r="L39" s="5" t="s">
        <v>40</v>
      </c>
      <c r="M39" s="5"/>
      <c r="N39" s="5">
        <v>56.5</v>
      </c>
      <c r="O39" s="5"/>
    </row>
    <row r="40" spans="1:15" x14ac:dyDescent="0.2">
      <c r="A40" s="7"/>
      <c r="B40"/>
      <c r="C40" s="145"/>
      <c r="D40"/>
      <c r="E40"/>
      <c r="F40" s="146"/>
      <c r="G40"/>
      <c r="H40"/>
      <c r="I40"/>
      <c r="J40"/>
      <c r="K40" s="146"/>
      <c r="M40"/>
    </row>
    <row r="41" spans="1:15" ht="15.75" x14ac:dyDescent="0.25">
      <c r="A41" s="3" t="s">
        <v>67</v>
      </c>
      <c r="B41"/>
      <c r="C41"/>
      <c r="D41" s="1" t="s">
        <v>26</v>
      </c>
      <c r="F41"/>
      <c r="G41"/>
      <c r="H41"/>
      <c r="I41"/>
      <c r="J41"/>
      <c r="K41"/>
      <c r="L41"/>
      <c r="M41" s="1" t="s">
        <v>27</v>
      </c>
    </row>
    <row r="42" spans="1:15" x14ac:dyDescent="0.2">
      <c r="A42" s="19"/>
      <c r="B42" s="20" t="s">
        <v>28</v>
      </c>
      <c r="C42" s="19"/>
      <c r="D42" s="19"/>
      <c r="E42" s="19"/>
      <c r="F42" s="26"/>
      <c r="G42" s="20" t="s">
        <v>29</v>
      </c>
      <c r="H42" s="19"/>
      <c r="I42" s="19"/>
      <c r="J42" s="19"/>
      <c r="K42" s="26"/>
      <c r="L42" s="20" t="s">
        <v>30</v>
      </c>
      <c r="M42" s="19"/>
      <c r="N42" s="9"/>
      <c r="O42" s="4"/>
    </row>
    <row r="43" spans="1:15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5"/>
      <c r="F43" s="27"/>
      <c r="G43" s="5" t="s">
        <v>32</v>
      </c>
      <c r="H43" s="5" t="s">
        <v>33</v>
      </c>
      <c r="I43" s="5" t="s">
        <v>66</v>
      </c>
      <c r="J43" s="4" t="s">
        <v>34</v>
      </c>
      <c r="K43" s="28"/>
      <c r="L43" s="5" t="s">
        <v>32</v>
      </c>
      <c r="M43" s="5" t="s">
        <v>33</v>
      </c>
      <c r="N43" s="5" t="s">
        <v>66</v>
      </c>
      <c r="O43" s="4" t="s">
        <v>34</v>
      </c>
    </row>
    <row r="44" spans="1:15" x14ac:dyDescent="0.2">
      <c r="A44" s="4"/>
      <c r="B44" s="5"/>
      <c r="C44" s="5"/>
      <c r="D44" s="21">
        <v>287</v>
      </c>
      <c r="E44" s="216"/>
      <c r="F44" s="27"/>
      <c r="G44" s="5"/>
      <c r="H44" s="5"/>
      <c r="I44" s="21">
        <v>0</v>
      </c>
      <c r="J44" s="5"/>
      <c r="K44" s="27"/>
      <c r="L44" s="5"/>
      <c r="M44" s="5"/>
      <c r="N44" s="21">
        <v>190</v>
      </c>
      <c r="O44" s="5"/>
    </row>
    <row r="45" spans="1:15" x14ac:dyDescent="0.2">
      <c r="A45" s="5" t="s">
        <v>13</v>
      </c>
      <c r="B45" s="5">
        <v>12</v>
      </c>
      <c r="C45" s="5">
        <v>8</v>
      </c>
      <c r="D45" s="5">
        <f>D44+B45-C45</f>
        <v>291</v>
      </c>
      <c r="E45" s="5">
        <v>-47</v>
      </c>
      <c r="F45" s="27">
        <v>244</v>
      </c>
      <c r="G45" s="5">
        <v>0</v>
      </c>
      <c r="H45" s="5">
        <v>0</v>
      </c>
      <c r="I45" s="5">
        <f>I44+G45-H45</f>
        <v>0</v>
      </c>
      <c r="J45" s="22"/>
      <c r="K45" s="27"/>
      <c r="L45" s="5">
        <v>8</v>
      </c>
      <c r="M45" s="5">
        <v>0</v>
      </c>
      <c r="N45" s="5">
        <f>N44+L45-M45</f>
        <v>198</v>
      </c>
      <c r="O45" s="135"/>
    </row>
    <row r="46" spans="1:15" x14ac:dyDescent="0.2">
      <c r="A46" s="5" t="s">
        <v>15</v>
      </c>
      <c r="B46" s="5">
        <v>12</v>
      </c>
      <c r="C46" s="5">
        <v>0</v>
      </c>
      <c r="D46" s="5">
        <f>D45+E45+B46-C46</f>
        <v>256</v>
      </c>
      <c r="E46" s="5"/>
      <c r="F46" s="27"/>
      <c r="G46" s="5">
        <v>0</v>
      </c>
      <c r="H46" s="5">
        <v>0</v>
      </c>
      <c r="I46" s="5">
        <f t="shared" ref="I46:I56" si="6">I45+G46-H46</f>
        <v>0</v>
      </c>
      <c r="J46" s="5"/>
      <c r="K46" s="27"/>
      <c r="L46" s="5">
        <v>8</v>
      </c>
      <c r="M46" s="5">
        <v>0</v>
      </c>
      <c r="N46" s="5">
        <f t="shared" ref="N46:N56" si="7">N45+L46-M46</f>
        <v>206</v>
      </c>
      <c r="O46" s="5"/>
    </row>
    <row r="47" spans="1:15" x14ac:dyDescent="0.2">
      <c r="A47" s="5" t="s">
        <v>17</v>
      </c>
      <c r="B47" s="5">
        <v>12</v>
      </c>
      <c r="C47" s="5">
        <v>0</v>
      </c>
      <c r="D47" s="5">
        <f t="shared" ref="D47:D56" si="8">D46+B47-C47</f>
        <v>268</v>
      </c>
      <c r="E47" s="5"/>
      <c r="F47" s="27"/>
      <c r="G47" s="5">
        <v>0</v>
      </c>
      <c r="H47" s="5">
        <v>0</v>
      </c>
      <c r="I47" s="33">
        <f t="shared" si="6"/>
        <v>0</v>
      </c>
      <c r="J47" s="5"/>
      <c r="K47" s="27"/>
      <c r="L47" s="5">
        <v>8</v>
      </c>
      <c r="M47" s="5">
        <v>0</v>
      </c>
      <c r="N47" s="5">
        <f t="shared" si="7"/>
        <v>214</v>
      </c>
      <c r="O47" s="5"/>
    </row>
    <row r="48" spans="1:15" x14ac:dyDescent="0.2">
      <c r="A48" s="5" t="s">
        <v>19</v>
      </c>
      <c r="B48" s="5">
        <v>12</v>
      </c>
      <c r="C48" s="5">
        <v>0</v>
      </c>
      <c r="D48" s="5">
        <f t="shared" si="8"/>
        <v>280</v>
      </c>
      <c r="E48" s="5"/>
      <c r="F48" s="29"/>
      <c r="G48" s="5">
        <v>0</v>
      </c>
      <c r="H48" s="5">
        <v>0</v>
      </c>
      <c r="I48" s="5">
        <f t="shared" si="6"/>
        <v>0</v>
      </c>
      <c r="J48" s="5"/>
      <c r="K48" s="27"/>
      <c r="L48" s="5">
        <v>8</v>
      </c>
      <c r="M48" s="5">
        <v>0</v>
      </c>
      <c r="N48" s="5">
        <f t="shared" si="7"/>
        <v>222</v>
      </c>
      <c r="O48" s="5"/>
    </row>
    <row r="49" spans="1:15" x14ac:dyDescent="0.2">
      <c r="A49" s="5" t="s">
        <v>22</v>
      </c>
      <c r="B49" s="5">
        <v>12</v>
      </c>
      <c r="C49" s="5">
        <v>0</v>
      </c>
      <c r="D49" s="5">
        <f t="shared" si="8"/>
        <v>292</v>
      </c>
      <c r="E49" s="5"/>
      <c r="F49" s="27"/>
      <c r="G49" s="5">
        <v>0</v>
      </c>
      <c r="H49" s="5">
        <v>0</v>
      </c>
      <c r="I49" s="5">
        <f t="shared" si="6"/>
        <v>0</v>
      </c>
      <c r="J49" s="5"/>
      <c r="K49" s="27"/>
      <c r="L49" s="5">
        <v>8</v>
      </c>
      <c r="M49" s="5">
        <v>0</v>
      </c>
      <c r="N49" s="5">
        <f t="shared" si="7"/>
        <v>230</v>
      </c>
      <c r="O49" s="5"/>
    </row>
    <row r="50" spans="1:15" x14ac:dyDescent="0.2">
      <c r="A50" s="5" t="s">
        <v>24</v>
      </c>
      <c r="B50" s="5">
        <v>12</v>
      </c>
      <c r="C50" s="5">
        <v>0</v>
      </c>
      <c r="D50" s="5">
        <f t="shared" si="8"/>
        <v>304</v>
      </c>
      <c r="E50" s="5"/>
      <c r="F50" s="29"/>
      <c r="G50" s="5">
        <v>0</v>
      </c>
      <c r="H50" s="5">
        <v>0</v>
      </c>
      <c r="I50" s="5">
        <f t="shared" si="6"/>
        <v>0</v>
      </c>
      <c r="J50" s="5"/>
      <c r="K50" s="27"/>
      <c r="L50" s="5">
        <v>8</v>
      </c>
      <c r="M50" s="5">
        <v>0</v>
      </c>
      <c r="N50" s="5">
        <f t="shared" si="7"/>
        <v>238</v>
      </c>
      <c r="O50" s="5"/>
    </row>
    <row r="51" spans="1:15" x14ac:dyDescent="0.2">
      <c r="A51" s="5" t="s">
        <v>35</v>
      </c>
      <c r="B51" s="5">
        <v>12</v>
      </c>
      <c r="C51" s="5">
        <v>0</v>
      </c>
      <c r="D51" s="5">
        <f t="shared" si="8"/>
        <v>316</v>
      </c>
      <c r="E51" s="5"/>
      <c r="F51" s="29"/>
      <c r="G51" s="5">
        <v>0</v>
      </c>
      <c r="H51" s="5">
        <v>0</v>
      </c>
      <c r="I51" s="5">
        <f t="shared" si="6"/>
        <v>0</v>
      </c>
      <c r="J51" s="32"/>
      <c r="K51" s="27"/>
      <c r="L51" s="5">
        <v>8</v>
      </c>
      <c r="M51" s="5">
        <v>0</v>
      </c>
      <c r="N51" s="5">
        <f t="shared" si="7"/>
        <v>246</v>
      </c>
      <c r="O51" s="5"/>
    </row>
    <row r="52" spans="1:15" x14ac:dyDescent="0.2">
      <c r="A52" s="5" t="s">
        <v>16</v>
      </c>
      <c r="B52" s="5">
        <v>12</v>
      </c>
      <c r="C52" s="5">
        <v>0</v>
      </c>
      <c r="D52" s="5">
        <f t="shared" si="8"/>
        <v>328</v>
      </c>
      <c r="E52" s="5"/>
      <c r="F52" s="27"/>
      <c r="G52" s="5">
        <v>0</v>
      </c>
      <c r="H52" s="5">
        <v>0</v>
      </c>
      <c r="I52" s="5">
        <f t="shared" si="6"/>
        <v>0</v>
      </c>
      <c r="J52" s="5"/>
      <c r="K52" s="27"/>
      <c r="L52" s="5">
        <v>8</v>
      </c>
      <c r="M52" s="5">
        <v>0</v>
      </c>
      <c r="N52" s="5">
        <f t="shared" si="7"/>
        <v>254</v>
      </c>
      <c r="O52" s="5"/>
    </row>
    <row r="53" spans="1:15" x14ac:dyDescent="0.2">
      <c r="A53" s="5" t="s">
        <v>36</v>
      </c>
      <c r="B53" s="5">
        <v>12</v>
      </c>
      <c r="C53" s="5">
        <v>0</v>
      </c>
      <c r="D53" s="5">
        <f t="shared" si="8"/>
        <v>340</v>
      </c>
      <c r="E53" s="5"/>
      <c r="F53" s="29"/>
      <c r="G53" s="5">
        <v>0</v>
      </c>
      <c r="H53" s="5">
        <v>0</v>
      </c>
      <c r="I53" s="5">
        <f t="shared" si="6"/>
        <v>0</v>
      </c>
      <c r="J53" s="5"/>
      <c r="K53" s="27"/>
      <c r="L53" s="5">
        <v>8</v>
      </c>
      <c r="M53" s="5">
        <v>0</v>
      </c>
      <c r="N53" s="5">
        <f t="shared" si="7"/>
        <v>262</v>
      </c>
      <c r="O53" s="5"/>
    </row>
    <row r="54" spans="1:15" x14ac:dyDescent="0.2">
      <c r="A54" s="5" t="s">
        <v>20</v>
      </c>
      <c r="B54" s="5">
        <v>12</v>
      </c>
      <c r="C54" s="5">
        <v>0</v>
      </c>
      <c r="D54" s="5">
        <f t="shared" si="8"/>
        <v>352</v>
      </c>
      <c r="E54" s="5"/>
      <c r="F54" s="30"/>
      <c r="G54" s="5">
        <v>0</v>
      </c>
      <c r="H54" s="5">
        <v>0</v>
      </c>
      <c r="I54" s="5">
        <f t="shared" si="6"/>
        <v>0</v>
      </c>
      <c r="J54" s="5"/>
      <c r="K54" s="30"/>
      <c r="L54" s="5">
        <v>8</v>
      </c>
      <c r="M54" s="5">
        <v>0</v>
      </c>
      <c r="N54" s="5">
        <f t="shared" si="7"/>
        <v>270</v>
      </c>
      <c r="O54" s="5"/>
    </row>
    <row r="55" spans="1:15" x14ac:dyDescent="0.2">
      <c r="A55" s="5" t="s">
        <v>21</v>
      </c>
      <c r="B55" s="5">
        <v>12</v>
      </c>
      <c r="C55" s="5">
        <v>0</v>
      </c>
      <c r="D55" s="5">
        <f t="shared" si="8"/>
        <v>364</v>
      </c>
      <c r="E55" s="5"/>
      <c r="F55" s="27"/>
      <c r="G55" s="5">
        <v>0</v>
      </c>
      <c r="H55" s="5">
        <v>0</v>
      </c>
      <c r="I55" s="5">
        <f t="shared" si="6"/>
        <v>0</v>
      </c>
      <c r="J55" s="5"/>
      <c r="K55" s="27"/>
      <c r="L55" s="5">
        <v>8</v>
      </c>
      <c r="M55" s="5">
        <v>0</v>
      </c>
      <c r="N55" s="5">
        <f t="shared" si="7"/>
        <v>278</v>
      </c>
      <c r="O55" s="5"/>
    </row>
    <row r="56" spans="1:15" x14ac:dyDescent="0.2">
      <c r="A56" s="5" t="s">
        <v>23</v>
      </c>
      <c r="B56" s="5">
        <v>12</v>
      </c>
      <c r="C56" s="5">
        <v>0</v>
      </c>
      <c r="D56" s="5">
        <f t="shared" si="8"/>
        <v>376</v>
      </c>
      <c r="E56" s="5"/>
      <c r="F56" s="27"/>
      <c r="G56" s="5">
        <v>0</v>
      </c>
      <c r="H56" s="5">
        <v>0</v>
      </c>
      <c r="I56" s="5">
        <f t="shared" si="6"/>
        <v>0</v>
      </c>
      <c r="J56" s="5"/>
      <c r="K56" s="27"/>
      <c r="L56" s="5">
        <v>8</v>
      </c>
      <c r="M56" s="5">
        <v>0</v>
      </c>
      <c r="N56" s="5">
        <f t="shared" si="7"/>
        <v>286</v>
      </c>
      <c r="O56" s="5"/>
    </row>
    <row r="57" spans="1:15" x14ac:dyDescent="0.2">
      <c r="A57" s="6" t="s">
        <v>37</v>
      </c>
      <c r="B57" s="5">
        <f>SUM(B45:B56)</f>
        <v>144</v>
      </c>
      <c r="C57" s="5">
        <f>SUM(C45:C56)</f>
        <v>8</v>
      </c>
      <c r="D57" s="5"/>
      <c r="E57" s="5"/>
      <c r="F57" s="27"/>
      <c r="G57" s="5">
        <v>0</v>
      </c>
      <c r="H57" s="5">
        <f>SUM(H45:H56)</f>
        <v>0</v>
      </c>
      <c r="I57" s="5"/>
      <c r="J57" s="5"/>
      <c r="K57" s="27"/>
      <c r="L57" s="5">
        <f>SUM(L45:L56)</f>
        <v>96</v>
      </c>
      <c r="M57" s="5">
        <f>SUM(M45:M56)</f>
        <v>0</v>
      </c>
      <c r="N57" s="5"/>
      <c r="O57" s="5"/>
    </row>
    <row r="58" spans="1:15" x14ac:dyDescent="0.2">
      <c r="A58" s="6" t="s">
        <v>38</v>
      </c>
      <c r="B58" s="5" t="s">
        <v>39</v>
      </c>
      <c r="C58" s="5"/>
      <c r="D58" s="5">
        <v>287</v>
      </c>
      <c r="E58" s="5"/>
      <c r="F58" s="27"/>
      <c r="G58" s="5"/>
      <c r="H58" s="5"/>
      <c r="I58" s="5">
        <v>0</v>
      </c>
      <c r="J58" s="5"/>
      <c r="K58" s="27"/>
      <c r="L58" s="5" t="s">
        <v>40</v>
      </c>
      <c r="M58" s="5"/>
      <c r="N58" s="5">
        <v>190</v>
      </c>
      <c r="O58" s="5"/>
    </row>
    <row r="59" spans="1:15" x14ac:dyDescent="0.2">
      <c r="A59" s="7"/>
      <c r="B59"/>
      <c r="C59"/>
      <c r="D59"/>
      <c r="E59"/>
      <c r="F59" s="146"/>
      <c r="H59"/>
      <c r="I59"/>
      <c r="J59"/>
      <c r="K59"/>
      <c r="M59"/>
    </row>
    <row r="60" spans="1:15" ht="15.75" x14ac:dyDescent="0.25">
      <c r="A60" s="3" t="s">
        <v>234</v>
      </c>
      <c r="B60"/>
      <c r="C60"/>
      <c r="D60" s="1" t="s">
        <v>26</v>
      </c>
      <c r="F60"/>
      <c r="G60"/>
      <c r="H60"/>
      <c r="I60"/>
      <c r="J60"/>
      <c r="K60"/>
      <c r="L60"/>
      <c r="M60" s="1" t="s">
        <v>27</v>
      </c>
    </row>
    <row r="61" spans="1:15" x14ac:dyDescent="0.2">
      <c r="A61" s="19"/>
      <c r="B61" s="20" t="s">
        <v>28</v>
      </c>
      <c r="C61" s="19"/>
      <c r="D61" s="19"/>
      <c r="E61" s="19"/>
      <c r="F61" s="26"/>
      <c r="G61" s="20" t="s">
        <v>239</v>
      </c>
      <c r="H61" s="19"/>
      <c r="I61" s="19"/>
      <c r="J61" s="19"/>
      <c r="K61" s="26"/>
      <c r="L61" s="20" t="s">
        <v>30</v>
      </c>
      <c r="M61" s="19"/>
      <c r="N61" s="9"/>
      <c r="O61" s="4"/>
    </row>
    <row r="62" spans="1:15" x14ac:dyDescent="0.2">
      <c r="A62" s="5" t="s">
        <v>31</v>
      </c>
      <c r="B62" s="5" t="s">
        <v>32</v>
      </c>
      <c r="C62" s="5" t="s">
        <v>33</v>
      </c>
      <c r="D62" s="5" t="s">
        <v>240</v>
      </c>
      <c r="E62" s="5"/>
      <c r="F62" s="27"/>
      <c r="G62" s="5" t="s">
        <v>32</v>
      </c>
      <c r="H62" s="5" t="s">
        <v>33</v>
      </c>
      <c r="I62" s="5" t="s">
        <v>240</v>
      </c>
      <c r="J62" s="4" t="s">
        <v>34</v>
      </c>
      <c r="K62" s="28"/>
      <c r="L62" s="5" t="s">
        <v>32</v>
      </c>
      <c r="M62" s="5" t="s">
        <v>33</v>
      </c>
      <c r="N62" s="5" t="s">
        <v>66</v>
      </c>
      <c r="O62" s="4" t="s">
        <v>34</v>
      </c>
    </row>
    <row r="63" spans="1:15" x14ac:dyDescent="0.2">
      <c r="A63" s="4"/>
      <c r="B63" s="5"/>
      <c r="C63" s="5"/>
      <c r="D63" s="21">
        <v>8</v>
      </c>
      <c r="E63" s="21"/>
      <c r="F63" s="27"/>
      <c r="G63" s="5"/>
      <c r="H63" s="5"/>
      <c r="I63" s="21">
        <v>0</v>
      </c>
      <c r="J63" s="5"/>
      <c r="K63" s="27"/>
      <c r="L63" s="5"/>
      <c r="M63" s="5"/>
      <c r="N63" s="22">
        <v>8</v>
      </c>
      <c r="O63" s="5"/>
    </row>
    <row r="64" spans="1:15" x14ac:dyDescent="0.2">
      <c r="A64" s="5" t="s">
        <v>13</v>
      </c>
      <c r="B64" s="5">
        <v>8</v>
      </c>
      <c r="C64" s="5">
        <v>0</v>
      </c>
      <c r="D64" s="5">
        <f>D63+B64-C64</f>
        <v>16</v>
      </c>
      <c r="E64" s="5"/>
      <c r="F64" s="27"/>
      <c r="G64" s="5">
        <v>0</v>
      </c>
      <c r="H64" s="5">
        <v>0</v>
      </c>
      <c r="I64" s="5">
        <v>0</v>
      </c>
      <c r="J64" s="5"/>
      <c r="K64" s="27"/>
      <c r="L64" s="5">
        <v>8</v>
      </c>
      <c r="M64" s="5">
        <v>0</v>
      </c>
      <c r="N64" s="5">
        <f>N63+L64-M64</f>
        <v>16</v>
      </c>
      <c r="O64" s="5"/>
    </row>
    <row r="65" spans="1:15" x14ac:dyDescent="0.2">
      <c r="A65" s="5" t="s">
        <v>15</v>
      </c>
      <c r="B65" s="5">
        <v>8</v>
      </c>
      <c r="C65" s="5">
        <v>0</v>
      </c>
      <c r="D65" s="5">
        <f t="shared" ref="D65:D75" si="9">D64+B65-C65</f>
        <v>24</v>
      </c>
      <c r="E65" s="5"/>
      <c r="F65" s="27"/>
      <c r="G65" s="5">
        <v>0</v>
      </c>
      <c r="H65" s="5">
        <v>0</v>
      </c>
      <c r="I65" s="5">
        <v>0</v>
      </c>
      <c r="J65" s="5"/>
      <c r="K65" s="27"/>
      <c r="L65" s="5">
        <v>8</v>
      </c>
      <c r="M65" s="5">
        <v>0</v>
      </c>
      <c r="N65" s="5">
        <f t="shared" ref="N65:N75" si="10">N64+L65-M65</f>
        <v>24</v>
      </c>
      <c r="O65" s="5"/>
    </row>
    <row r="66" spans="1:15" x14ac:dyDescent="0.2">
      <c r="A66" s="5" t="s">
        <v>17</v>
      </c>
      <c r="B66" s="5">
        <v>8</v>
      </c>
      <c r="C66" s="5">
        <v>0</v>
      </c>
      <c r="D66" s="5">
        <f t="shared" si="9"/>
        <v>32</v>
      </c>
      <c r="E66" s="5"/>
      <c r="F66" s="27"/>
      <c r="G66" s="5">
        <v>0</v>
      </c>
      <c r="H66" s="5">
        <v>0</v>
      </c>
      <c r="I66" s="5">
        <v>0</v>
      </c>
      <c r="J66" s="5"/>
      <c r="K66" s="27"/>
      <c r="L66" s="5">
        <v>8</v>
      </c>
      <c r="M66" s="5">
        <v>0</v>
      </c>
      <c r="N66" s="5">
        <f t="shared" si="10"/>
        <v>32</v>
      </c>
      <c r="O66" s="5"/>
    </row>
    <row r="67" spans="1:15" x14ac:dyDescent="0.2">
      <c r="A67" s="5" t="s">
        <v>19</v>
      </c>
      <c r="B67" s="5">
        <v>8</v>
      </c>
      <c r="C67" s="5">
        <v>0</v>
      </c>
      <c r="D67" s="5">
        <f t="shared" si="9"/>
        <v>40</v>
      </c>
      <c r="E67" s="5"/>
      <c r="F67" s="27"/>
      <c r="G67" s="5">
        <v>0</v>
      </c>
      <c r="H67" s="5">
        <v>0</v>
      </c>
      <c r="I67" s="5">
        <v>0</v>
      </c>
      <c r="J67" s="5"/>
      <c r="K67" s="27"/>
      <c r="L67" s="5">
        <v>8</v>
      </c>
      <c r="M67" s="5">
        <v>0</v>
      </c>
      <c r="N67" s="5">
        <f t="shared" si="10"/>
        <v>40</v>
      </c>
      <c r="O67" s="5"/>
    </row>
    <row r="68" spans="1:15" x14ac:dyDescent="0.2">
      <c r="A68" s="5" t="s">
        <v>22</v>
      </c>
      <c r="B68" s="5">
        <v>8</v>
      </c>
      <c r="C68" s="5">
        <v>0</v>
      </c>
      <c r="D68" s="5">
        <f t="shared" si="9"/>
        <v>48</v>
      </c>
      <c r="E68" s="5"/>
      <c r="F68" s="27"/>
      <c r="G68" s="5">
        <v>0</v>
      </c>
      <c r="H68" s="5">
        <v>0</v>
      </c>
      <c r="I68" s="5">
        <v>0</v>
      </c>
      <c r="J68" s="5"/>
      <c r="K68" s="27"/>
      <c r="L68" s="5">
        <v>8</v>
      </c>
      <c r="M68" s="5">
        <v>0</v>
      </c>
      <c r="N68" s="5">
        <f t="shared" si="10"/>
        <v>48</v>
      </c>
      <c r="O68" s="5" t="s">
        <v>65</v>
      </c>
    </row>
    <row r="69" spans="1:15" x14ac:dyDescent="0.2">
      <c r="A69" s="5" t="s">
        <v>24</v>
      </c>
      <c r="B69" s="5">
        <v>8</v>
      </c>
      <c r="C69" s="5">
        <v>0</v>
      </c>
      <c r="D69" s="5">
        <f t="shared" si="9"/>
        <v>56</v>
      </c>
      <c r="E69" s="5"/>
      <c r="F69" s="27"/>
      <c r="G69" s="5">
        <v>0</v>
      </c>
      <c r="H69" s="5">
        <v>0</v>
      </c>
      <c r="I69" s="5">
        <f>I68+G69-H69</f>
        <v>0</v>
      </c>
      <c r="J69" s="5"/>
      <c r="K69" s="27"/>
      <c r="L69" s="5">
        <v>8</v>
      </c>
      <c r="M69" s="5">
        <v>0</v>
      </c>
      <c r="N69" s="5">
        <f t="shared" si="10"/>
        <v>56</v>
      </c>
      <c r="O69" s="5"/>
    </row>
    <row r="70" spans="1:15" x14ac:dyDescent="0.2">
      <c r="A70" s="5" t="s">
        <v>35</v>
      </c>
      <c r="B70" s="5">
        <v>8</v>
      </c>
      <c r="C70" s="5">
        <v>0</v>
      </c>
      <c r="D70" s="5">
        <f t="shared" si="9"/>
        <v>64</v>
      </c>
      <c r="E70" s="5"/>
      <c r="F70" s="27"/>
      <c r="G70" s="5">
        <v>0</v>
      </c>
      <c r="H70" s="5">
        <v>0</v>
      </c>
      <c r="I70" s="5">
        <f t="shared" ref="I70:I75" si="11">I69+G70-H70</f>
        <v>0</v>
      </c>
      <c r="J70" s="5"/>
      <c r="K70" s="27"/>
      <c r="L70" s="5">
        <v>8</v>
      </c>
      <c r="M70" s="5">
        <v>0</v>
      </c>
      <c r="N70" s="5">
        <f t="shared" si="10"/>
        <v>64</v>
      </c>
      <c r="O70" s="5"/>
    </row>
    <row r="71" spans="1:15" x14ac:dyDescent="0.2">
      <c r="A71" s="5" t="s">
        <v>16</v>
      </c>
      <c r="B71" s="5">
        <v>8</v>
      </c>
      <c r="C71" s="5">
        <v>0</v>
      </c>
      <c r="D71" s="5">
        <f t="shared" si="9"/>
        <v>72</v>
      </c>
      <c r="E71" s="5"/>
      <c r="F71" s="27"/>
      <c r="G71" s="5">
        <v>0</v>
      </c>
      <c r="H71" s="5">
        <v>0</v>
      </c>
      <c r="I71" s="5">
        <f t="shared" si="11"/>
        <v>0</v>
      </c>
      <c r="J71" s="5"/>
      <c r="K71" s="27"/>
      <c r="L71" s="5">
        <v>8</v>
      </c>
      <c r="M71" s="5">
        <v>0</v>
      </c>
      <c r="N71" s="5">
        <f t="shared" si="10"/>
        <v>72</v>
      </c>
      <c r="O71" s="5"/>
    </row>
    <row r="72" spans="1:15" x14ac:dyDescent="0.2">
      <c r="A72" s="5" t="s">
        <v>36</v>
      </c>
      <c r="B72" s="5">
        <v>8</v>
      </c>
      <c r="C72" s="5">
        <v>0</v>
      </c>
      <c r="D72" s="5">
        <f t="shared" si="9"/>
        <v>80</v>
      </c>
      <c r="E72" s="5"/>
      <c r="F72" s="27"/>
      <c r="G72" s="5">
        <v>0</v>
      </c>
      <c r="H72" s="5">
        <v>0</v>
      </c>
      <c r="I72" s="5">
        <f t="shared" si="11"/>
        <v>0</v>
      </c>
      <c r="J72" s="5"/>
      <c r="K72" s="27"/>
      <c r="L72" s="5">
        <v>8</v>
      </c>
      <c r="M72" s="5">
        <v>0</v>
      </c>
      <c r="N72" s="5">
        <f t="shared" si="10"/>
        <v>80</v>
      </c>
      <c r="O72" s="5"/>
    </row>
    <row r="73" spans="1:15" x14ac:dyDescent="0.2">
      <c r="A73" s="5" t="s">
        <v>20</v>
      </c>
      <c r="B73" s="5">
        <v>8</v>
      </c>
      <c r="C73" s="5">
        <v>0</v>
      </c>
      <c r="D73" s="5">
        <f t="shared" si="9"/>
        <v>88</v>
      </c>
      <c r="E73" s="5"/>
      <c r="F73" s="30"/>
      <c r="G73" s="5">
        <v>0</v>
      </c>
      <c r="H73" s="5">
        <v>0</v>
      </c>
      <c r="I73" s="5">
        <f t="shared" si="11"/>
        <v>0</v>
      </c>
      <c r="J73" s="5"/>
      <c r="K73" s="30"/>
      <c r="L73" s="5">
        <v>8</v>
      </c>
      <c r="M73" s="5">
        <v>0</v>
      </c>
      <c r="N73" s="5">
        <f t="shared" si="10"/>
        <v>88</v>
      </c>
      <c r="O73" s="135"/>
    </row>
    <row r="74" spans="1:15" x14ac:dyDescent="0.2">
      <c r="A74" s="5" t="s">
        <v>21</v>
      </c>
      <c r="B74" s="5">
        <v>8</v>
      </c>
      <c r="C74" s="5">
        <v>0</v>
      </c>
      <c r="D74" s="5">
        <f t="shared" si="9"/>
        <v>96</v>
      </c>
      <c r="E74" s="5"/>
      <c r="F74" s="27"/>
      <c r="G74" s="5">
        <v>0</v>
      </c>
      <c r="H74" s="5">
        <v>0</v>
      </c>
      <c r="I74" s="5">
        <f t="shared" si="11"/>
        <v>0</v>
      </c>
      <c r="J74" s="5"/>
      <c r="K74" s="27"/>
      <c r="L74" s="5">
        <v>8</v>
      </c>
      <c r="M74" s="5">
        <v>0</v>
      </c>
      <c r="N74" s="5">
        <f t="shared" si="10"/>
        <v>96</v>
      </c>
      <c r="O74" s="5"/>
    </row>
    <row r="75" spans="1:15" x14ac:dyDescent="0.2">
      <c r="A75" s="5" t="s">
        <v>23</v>
      </c>
      <c r="B75" s="5">
        <v>8</v>
      </c>
      <c r="C75" s="5">
        <v>0</v>
      </c>
      <c r="D75" s="5">
        <f t="shared" si="9"/>
        <v>104</v>
      </c>
      <c r="E75" s="5"/>
      <c r="F75" s="27"/>
      <c r="G75" s="5">
        <v>0</v>
      </c>
      <c r="H75" s="5">
        <v>0</v>
      </c>
      <c r="I75" s="5">
        <f t="shared" si="11"/>
        <v>0</v>
      </c>
      <c r="J75" s="5"/>
      <c r="K75" s="27"/>
      <c r="L75" s="5">
        <v>8</v>
      </c>
      <c r="M75" s="5">
        <v>0</v>
      </c>
      <c r="N75" s="5">
        <f t="shared" si="10"/>
        <v>104</v>
      </c>
      <c r="O75" s="135"/>
    </row>
    <row r="76" spans="1:15" x14ac:dyDescent="0.2">
      <c r="A76" s="6" t="s">
        <v>37</v>
      </c>
      <c r="B76" s="5">
        <f>SUM(B64:B75)</f>
        <v>96</v>
      </c>
      <c r="C76" s="5">
        <f>SUM(C64:C75)</f>
        <v>0</v>
      </c>
      <c r="D76" s="5"/>
      <c r="E76" s="5"/>
      <c r="F76" s="27"/>
      <c r="G76" s="5">
        <f>SUM(G64:G75)</f>
        <v>0</v>
      </c>
      <c r="H76" s="5">
        <f>SUM(H64:H75)</f>
        <v>0</v>
      </c>
      <c r="I76" s="5"/>
      <c r="J76" s="5"/>
      <c r="K76" s="27"/>
      <c r="L76" s="5">
        <f>SUM(L64:L75)</f>
        <v>96</v>
      </c>
      <c r="M76" s="5">
        <f>SUM(M64:M75)</f>
        <v>0</v>
      </c>
      <c r="N76" s="5"/>
      <c r="O76" s="5"/>
    </row>
    <row r="77" spans="1:15" x14ac:dyDescent="0.2">
      <c r="A77" s="6" t="s">
        <v>38</v>
      </c>
      <c r="B77" s="5" t="s">
        <v>39</v>
      </c>
      <c r="C77" s="5"/>
      <c r="D77" s="5">
        <v>8</v>
      </c>
      <c r="E77" s="5"/>
      <c r="F77" s="27"/>
      <c r="G77" s="5"/>
      <c r="H77" s="5"/>
      <c r="I77" s="5">
        <v>0</v>
      </c>
      <c r="J77" s="5"/>
      <c r="K77" s="27"/>
      <c r="L77" s="5" t="s">
        <v>40</v>
      </c>
      <c r="M77" s="5"/>
      <c r="N77" s="5">
        <v>8</v>
      </c>
      <c r="O77" s="5"/>
    </row>
    <row r="78" spans="1:15" x14ac:dyDescent="0.2">
      <c r="A78" s="217"/>
      <c r="B78" s="217"/>
      <c r="C78" s="217"/>
      <c r="D78" s="217"/>
      <c r="E78" s="217"/>
      <c r="F78" s="217"/>
      <c r="G78" s="217"/>
      <c r="H78" s="217"/>
      <c r="I78"/>
      <c r="J78"/>
      <c r="K78"/>
      <c r="L78"/>
      <c r="M78"/>
    </row>
    <row r="79" spans="1:15" x14ac:dyDescent="0.2">
      <c r="A79" s="218"/>
      <c r="B79" s="218"/>
      <c r="C79" s="218"/>
      <c r="D79" s="218"/>
      <c r="E79" s="218"/>
      <c r="F79" s="218"/>
      <c r="G79" s="218"/>
      <c r="H79" s="218"/>
      <c r="I79"/>
      <c r="J79"/>
      <c r="K79"/>
      <c r="L79"/>
      <c r="M79"/>
    </row>
    <row r="80" spans="1:15" x14ac:dyDescent="0.2">
      <c r="A80" s="19"/>
      <c r="B80" s="20"/>
      <c r="C80" s="19"/>
      <c r="D80" s="19"/>
      <c r="E80" s="19"/>
      <c r="F80" s="26"/>
      <c r="G80" s="20"/>
      <c r="H80" s="19"/>
      <c r="I80" s="19"/>
      <c r="J80" s="19"/>
      <c r="K80" s="26"/>
      <c r="L80" s="20"/>
      <c r="M80" s="19"/>
      <c r="N80" s="9"/>
      <c r="O80" s="4"/>
    </row>
    <row r="81" spans="1:15" ht="15.75" x14ac:dyDescent="0.25">
      <c r="A81" s="3" t="s">
        <v>233</v>
      </c>
      <c r="B81"/>
      <c r="C81"/>
      <c r="D81" s="1" t="s">
        <v>26</v>
      </c>
      <c r="F81"/>
      <c r="G81"/>
      <c r="H81"/>
      <c r="I81"/>
      <c r="J81"/>
      <c r="K81"/>
      <c r="L81"/>
      <c r="M81" s="1" t="s">
        <v>27</v>
      </c>
    </row>
    <row r="82" spans="1:15" x14ac:dyDescent="0.2">
      <c r="A82" s="19"/>
      <c r="B82" s="20" t="s">
        <v>28</v>
      </c>
      <c r="C82" s="19"/>
      <c r="D82" s="19"/>
      <c r="E82" s="19"/>
      <c r="F82" s="26"/>
      <c r="G82" s="20" t="s">
        <v>239</v>
      </c>
      <c r="H82" s="19"/>
      <c r="I82" s="19"/>
      <c r="J82" s="19"/>
      <c r="K82" s="26"/>
      <c r="L82" s="20" t="s">
        <v>30</v>
      </c>
      <c r="M82" s="19"/>
      <c r="N82" s="9"/>
      <c r="O82" s="4"/>
    </row>
    <row r="83" spans="1:15" x14ac:dyDescent="0.2">
      <c r="A83" s="5" t="s">
        <v>31</v>
      </c>
      <c r="B83" s="5" t="s">
        <v>32</v>
      </c>
      <c r="C83" s="5" t="s">
        <v>33</v>
      </c>
      <c r="D83" s="5" t="s">
        <v>66</v>
      </c>
      <c r="E83" s="5"/>
      <c r="F83" s="27"/>
      <c r="G83" s="5" t="s">
        <v>32</v>
      </c>
      <c r="H83" s="5" t="s">
        <v>33</v>
      </c>
      <c r="I83" s="5" t="s">
        <v>66</v>
      </c>
      <c r="J83" s="4" t="s">
        <v>34</v>
      </c>
      <c r="K83" s="28"/>
      <c r="L83" s="5" t="s">
        <v>32</v>
      </c>
      <c r="M83" s="5" t="s">
        <v>33</v>
      </c>
      <c r="N83" s="5" t="s">
        <v>66</v>
      </c>
      <c r="O83" s="4" t="s">
        <v>34</v>
      </c>
    </row>
    <row r="84" spans="1:15" x14ac:dyDescent="0.2">
      <c r="A84" s="4"/>
      <c r="B84" s="5"/>
      <c r="C84" s="5"/>
      <c r="D84" s="21">
        <v>0</v>
      </c>
      <c r="E84" s="21"/>
      <c r="F84" s="27"/>
      <c r="G84" s="5"/>
      <c r="H84" s="5"/>
      <c r="I84" s="21">
        <v>0</v>
      </c>
      <c r="J84" s="5"/>
      <c r="K84" s="27"/>
      <c r="L84" s="5"/>
      <c r="M84" s="5"/>
      <c r="N84" s="21">
        <v>8</v>
      </c>
      <c r="O84" s="5"/>
    </row>
    <row r="85" spans="1:15" x14ac:dyDescent="0.2">
      <c r="A85" s="5" t="s">
        <v>13</v>
      </c>
      <c r="B85" s="5">
        <v>8</v>
      </c>
      <c r="C85" s="5">
        <v>0</v>
      </c>
      <c r="D85" s="5">
        <f t="shared" ref="D85:D88" si="12">D84+B85-C85</f>
        <v>8</v>
      </c>
      <c r="E85" s="5"/>
      <c r="F85" s="27"/>
      <c r="G85" s="5">
        <v>0</v>
      </c>
      <c r="H85" s="5">
        <v>0</v>
      </c>
      <c r="I85" s="5">
        <v>0</v>
      </c>
      <c r="J85" s="5"/>
      <c r="K85" s="27"/>
      <c r="L85" s="5">
        <v>8</v>
      </c>
      <c r="M85" s="5">
        <v>4</v>
      </c>
      <c r="N85" s="5">
        <f t="shared" ref="N85:N88" si="13">N84+L85-M85</f>
        <v>12</v>
      </c>
      <c r="O85" s="135"/>
    </row>
    <row r="86" spans="1:15" x14ac:dyDescent="0.2">
      <c r="A86" s="5" t="s">
        <v>15</v>
      </c>
      <c r="B86" s="5">
        <v>8</v>
      </c>
      <c r="C86" s="5">
        <v>0</v>
      </c>
      <c r="D86" s="5">
        <f t="shared" si="12"/>
        <v>16</v>
      </c>
      <c r="E86" s="5"/>
      <c r="F86" s="27"/>
      <c r="G86" s="5">
        <v>0</v>
      </c>
      <c r="H86" s="5">
        <v>0</v>
      </c>
      <c r="I86" s="5">
        <v>0</v>
      </c>
      <c r="J86" s="5"/>
      <c r="K86" s="27"/>
      <c r="L86" s="5">
        <v>8</v>
      </c>
      <c r="M86" s="5">
        <v>0</v>
      </c>
      <c r="N86" s="5">
        <f t="shared" si="13"/>
        <v>20</v>
      </c>
      <c r="O86" s="5"/>
    </row>
    <row r="87" spans="1:15" x14ac:dyDescent="0.2">
      <c r="A87" s="5" t="s">
        <v>17</v>
      </c>
      <c r="B87" s="5">
        <v>8</v>
      </c>
      <c r="C87" s="5">
        <v>0</v>
      </c>
      <c r="D87" s="5">
        <f t="shared" si="12"/>
        <v>24</v>
      </c>
      <c r="E87" s="5"/>
      <c r="F87" s="27"/>
      <c r="G87" s="5">
        <v>0</v>
      </c>
      <c r="H87" s="5">
        <v>0</v>
      </c>
      <c r="I87" s="5">
        <v>0</v>
      </c>
      <c r="J87" s="5"/>
      <c r="K87" s="27"/>
      <c r="L87" s="5">
        <v>8</v>
      </c>
      <c r="M87" s="5">
        <v>0</v>
      </c>
      <c r="N87" s="5">
        <f t="shared" si="13"/>
        <v>28</v>
      </c>
      <c r="O87" s="5">
        <v>8</v>
      </c>
    </row>
    <row r="88" spans="1:15" x14ac:dyDescent="0.2">
      <c r="A88" s="5" t="s">
        <v>19</v>
      </c>
      <c r="B88" s="5">
        <v>8</v>
      </c>
      <c r="C88" s="5">
        <v>0</v>
      </c>
      <c r="D88" s="5">
        <f t="shared" si="12"/>
        <v>32</v>
      </c>
      <c r="E88" s="5"/>
      <c r="F88" s="29"/>
      <c r="G88" s="5">
        <v>0</v>
      </c>
      <c r="H88" s="5">
        <v>0</v>
      </c>
      <c r="I88" s="5">
        <v>0</v>
      </c>
      <c r="J88" s="5"/>
      <c r="K88" s="27"/>
      <c r="L88" s="5">
        <v>8</v>
      </c>
      <c r="M88" s="5">
        <v>0</v>
      </c>
      <c r="N88" s="5">
        <f t="shared" si="13"/>
        <v>36</v>
      </c>
      <c r="O88" s="5"/>
    </row>
    <row r="89" spans="1:15" x14ac:dyDescent="0.2">
      <c r="A89" s="5" t="s">
        <v>22</v>
      </c>
      <c r="B89" s="5">
        <v>8</v>
      </c>
      <c r="C89" s="5">
        <v>0</v>
      </c>
      <c r="D89" s="5">
        <f>D88+B89-C89</f>
        <v>40</v>
      </c>
      <c r="E89" s="5"/>
      <c r="F89" s="27"/>
      <c r="G89" s="5">
        <v>0</v>
      </c>
      <c r="H89" s="5">
        <v>0</v>
      </c>
      <c r="I89" s="5">
        <v>0</v>
      </c>
      <c r="J89" s="5"/>
      <c r="K89" s="27"/>
      <c r="L89" s="5">
        <v>8</v>
      </c>
      <c r="M89" s="5">
        <v>0</v>
      </c>
      <c r="N89" s="5">
        <f>N88+L89-M89</f>
        <v>44</v>
      </c>
      <c r="O89" s="5"/>
    </row>
    <row r="90" spans="1:15" x14ac:dyDescent="0.2">
      <c r="A90" s="5" t="s">
        <v>24</v>
      </c>
      <c r="B90" s="5">
        <v>8</v>
      </c>
      <c r="C90" s="5">
        <v>0</v>
      </c>
      <c r="D90" s="5">
        <f t="shared" ref="D90:D96" si="14">D89+B90-C90</f>
        <v>48</v>
      </c>
      <c r="E90" s="5"/>
      <c r="F90" s="29"/>
      <c r="G90" s="5">
        <v>0</v>
      </c>
      <c r="H90" s="5">
        <v>0</v>
      </c>
      <c r="I90" s="5">
        <v>0</v>
      </c>
      <c r="J90" s="5"/>
      <c r="K90" s="27"/>
      <c r="L90" s="5">
        <v>8</v>
      </c>
      <c r="M90" s="5">
        <v>0</v>
      </c>
      <c r="N90" s="5">
        <f t="shared" ref="N90:N96" si="15">N89+L90-M90</f>
        <v>52</v>
      </c>
      <c r="O90" s="5"/>
    </row>
    <row r="91" spans="1:15" x14ac:dyDescent="0.2">
      <c r="A91" s="5" t="s">
        <v>35</v>
      </c>
      <c r="B91" s="5">
        <v>8</v>
      </c>
      <c r="C91" s="5">
        <v>0</v>
      </c>
      <c r="D91" s="5">
        <f t="shared" si="14"/>
        <v>56</v>
      </c>
      <c r="E91" s="5"/>
      <c r="F91" s="29"/>
      <c r="G91" s="5">
        <v>0</v>
      </c>
      <c r="H91" s="5">
        <v>0</v>
      </c>
      <c r="I91" s="5">
        <v>0</v>
      </c>
      <c r="J91" s="5"/>
      <c r="K91" s="27"/>
      <c r="L91" s="5">
        <v>8</v>
      </c>
      <c r="M91" s="5">
        <v>0</v>
      </c>
      <c r="N91" s="5">
        <f t="shared" si="15"/>
        <v>60</v>
      </c>
      <c r="O91" s="5"/>
    </row>
    <row r="92" spans="1:15" x14ac:dyDescent="0.2">
      <c r="A92" s="5" t="s">
        <v>16</v>
      </c>
      <c r="B92" s="5">
        <v>8</v>
      </c>
      <c r="C92" s="5">
        <v>0</v>
      </c>
      <c r="D92" s="5">
        <f t="shared" si="14"/>
        <v>64</v>
      </c>
      <c r="E92" s="5"/>
      <c r="F92" s="27"/>
      <c r="G92" s="5">
        <v>0</v>
      </c>
      <c r="H92" s="5">
        <v>0</v>
      </c>
      <c r="I92" s="5">
        <v>0</v>
      </c>
      <c r="J92" s="5"/>
      <c r="K92" s="27"/>
      <c r="L92" s="5">
        <v>8</v>
      </c>
      <c r="M92" s="5">
        <v>0</v>
      </c>
      <c r="N92" s="5">
        <f t="shared" si="15"/>
        <v>68</v>
      </c>
      <c r="O92" s="5"/>
    </row>
    <row r="93" spans="1:15" x14ac:dyDescent="0.2">
      <c r="A93" s="5" t="s">
        <v>36</v>
      </c>
      <c r="B93" s="5">
        <v>8</v>
      </c>
      <c r="C93" s="5">
        <v>0</v>
      </c>
      <c r="D93" s="5">
        <f t="shared" si="14"/>
        <v>72</v>
      </c>
      <c r="E93" s="5"/>
      <c r="F93" s="29"/>
      <c r="G93" s="5">
        <v>0</v>
      </c>
      <c r="H93" s="5">
        <v>0</v>
      </c>
      <c r="I93" s="5">
        <v>0</v>
      </c>
      <c r="J93" s="5"/>
      <c r="K93" s="27"/>
      <c r="L93" s="5">
        <v>8</v>
      </c>
      <c r="M93" s="5">
        <v>0</v>
      </c>
      <c r="N93" s="5">
        <f t="shared" si="15"/>
        <v>76</v>
      </c>
      <c r="O93" s="5"/>
    </row>
    <row r="94" spans="1:15" x14ac:dyDescent="0.2">
      <c r="A94" s="5" t="s">
        <v>20</v>
      </c>
      <c r="B94" s="5">
        <v>8</v>
      </c>
      <c r="C94" s="5">
        <v>0</v>
      </c>
      <c r="D94" s="5">
        <f t="shared" si="14"/>
        <v>80</v>
      </c>
      <c r="E94" s="5"/>
      <c r="F94" s="30"/>
      <c r="G94" s="5">
        <v>0</v>
      </c>
      <c r="H94" s="5">
        <v>0</v>
      </c>
      <c r="I94" s="5">
        <v>0</v>
      </c>
      <c r="J94" s="5"/>
      <c r="K94" s="30"/>
      <c r="L94" s="5">
        <v>8</v>
      </c>
      <c r="M94" s="5">
        <v>0</v>
      </c>
      <c r="N94" s="5">
        <f t="shared" si="15"/>
        <v>84</v>
      </c>
      <c r="O94" s="5"/>
    </row>
    <row r="95" spans="1:15" x14ac:dyDescent="0.2">
      <c r="A95" s="5" t="s">
        <v>21</v>
      </c>
      <c r="B95" s="5">
        <v>8</v>
      </c>
      <c r="C95" s="5">
        <v>0</v>
      </c>
      <c r="D95" s="5">
        <f t="shared" si="14"/>
        <v>88</v>
      </c>
      <c r="E95" s="5"/>
      <c r="F95" s="27"/>
      <c r="G95" s="5">
        <v>0</v>
      </c>
      <c r="H95" s="5">
        <v>0</v>
      </c>
      <c r="I95" s="5">
        <v>0</v>
      </c>
      <c r="J95" s="5"/>
      <c r="K95" s="27"/>
      <c r="L95" s="5">
        <v>8</v>
      </c>
      <c r="M95" s="5">
        <v>0</v>
      </c>
      <c r="N95" s="5">
        <f t="shared" si="15"/>
        <v>92</v>
      </c>
      <c r="O95" s="5"/>
    </row>
    <row r="96" spans="1:15" x14ac:dyDescent="0.2">
      <c r="A96" s="5" t="s">
        <v>23</v>
      </c>
      <c r="B96" s="5">
        <v>8</v>
      </c>
      <c r="C96" s="5">
        <v>0</v>
      </c>
      <c r="D96" s="5">
        <f t="shared" si="14"/>
        <v>96</v>
      </c>
      <c r="E96" s="5"/>
      <c r="F96" s="27"/>
      <c r="G96" s="5">
        <v>0</v>
      </c>
      <c r="H96" s="5">
        <v>0</v>
      </c>
      <c r="I96" s="5">
        <v>0</v>
      </c>
      <c r="J96" s="5"/>
      <c r="K96" s="27"/>
      <c r="L96" s="5">
        <v>8</v>
      </c>
      <c r="M96" s="5">
        <v>0</v>
      </c>
      <c r="N96" s="5">
        <f t="shared" si="15"/>
        <v>100</v>
      </c>
      <c r="O96" s="5"/>
    </row>
    <row r="97" spans="1:15" x14ac:dyDescent="0.2">
      <c r="A97" s="6" t="s">
        <v>37</v>
      </c>
      <c r="B97" s="5">
        <f>SUM(B85:B96)</f>
        <v>96</v>
      </c>
      <c r="C97" s="5">
        <f>SUM(C85:C96)</f>
        <v>0</v>
      </c>
      <c r="D97" s="5"/>
      <c r="E97" s="5"/>
      <c r="F97" s="27"/>
      <c r="G97" s="5">
        <f>SUM(G85:G96)</f>
        <v>0</v>
      </c>
      <c r="H97" s="5">
        <f>SUM(H85:H96)</f>
        <v>0</v>
      </c>
      <c r="I97" s="5"/>
      <c r="J97" s="5"/>
      <c r="K97" s="27"/>
      <c r="L97" s="5">
        <f>SUM(L85:L96)</f>
        <v>96</v>
      </c>
      <c r="M97" s="5">
        <f>SUM(M85:M96)</f>
        <v>4</v>
      </c>
      <c r="N97" s="5"/>
      <c r="O97" s="5"/>
    </row>
    <row r="98" spans="1:15" x14ac:dyDescent="0.2">
      <c r="A98" s="6" t="s">
        <v>38</v>
      </c>
      <c r="B98" s="5" t="s">
        <v>132</v>
      </c>
      <c r="C98" s="5"/>
      <c r="D98" s="5">
        <v>0</v>
      </c>
      <c r="E98" s="5"/>
      <c r="F98" s="27"/>
      <c r="G98" s="5"/>
      <c r="H98" s="5"/>
      <c r="I98" s="5">
        <v>0</v>
      </c>
      <c r="J98" s="5"/>
      <c r="K98" s="27"/>
      <c r="L98" s="5" t="s">
        <v>133</v>
      </c>
      <c r="M98" s="5"/>
      <c r="N98" s="5">
        <v>8</v>
      </c>
      <c r="O98" s="5"/>
    </row>
    <row r="99" spans="1:15" x14ac:dyDescent="0.2">
      <c r="N99" s="1"/>
      <c r="O99" s="1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1" right="0" top="0.25" bottom="0.25" header="0" footer="0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February 2026</vt:lpstr>
      <vt:lpstr>grant summary</vt:lpstr>
      <vt:lpstr>Leave liability</vt:lpstr>
      <vt:lpstr>leave hr summary</vt:lpstr>
      <vt:lpstr>Shared Leave Pool</vt:lpstr>
      <vt:lpstr>'February 2026'!Print_Area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Mindi Ingram</cp:lastModifiedBy>
  <cp:lastPrinted>2026-02-10T20:53:25Z</cp:lastPrinted>
  <dcterms:created xsi:type="dcterms:W3CDTF">2020-09-08T22:32:12Z</dcterms:created>
  <dcterms:modified xsi:type="dcterms:W3CDTF">2026-02-24T00:01:41Z</dcterms:modified>
</cp:coreProperties>
</file>